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Инструкции" sheetId="1" r:id="rId1"/>
    <sheet name="План" sheetId="2" r:id="rId2"/>
  </sheets>
  <definedNames/>
  <calcPr fullCalcOnLoad="1"/>
</workbook>
</file>

<file path=xl/comments2.xml><?xml version="1.0" encoding="utf-8"?>
<comments xmlns="http://schemas.openxmlformats.org/spreadsheetml/2006/main">
  <authors>
    <author>Дима Матосян</author>
    <author>Дрибблер</author>
  </authors>
  <commentList>
    <comment ref="D8" authorId="0">
      <text>
        <r>
          <rPr>
            <sz val="8"/>
            <rFont val="Tahoma"/>
            <family val="0"/>
          </rPr>
          <t xml:space="preserve">разведение рук с гантелями лёжа
</t>
        </r>
      </text>
    </comment>
    <comment ref="D25" authorId="0">
      <text>
        <r>
          <rPr>
            <sz val="8"/>
            <rFont val="Tahoma"/>
            <family val="2"/>
          </rPr>
          <t>отжимания на брусьях с отягощениями</t>
        </r>
      </text>
    </comment>
    <comment ref="D23" authorId="1">
      <text>
        <r>
          <rPr>
            <sz val="8"/>
            <rFont val="Tahoma"/>
            <family val="0"/>
          </rPr>
          <t>Тяга стоя на подставке</t>
        </r>
      </text>
    </comment>
  </commentList>
</comments>
</file>

<file path=xl/sharedStrings.xml><?xml version="1.0" encoding="utf-8"?>
<sst xmlns="http://schemas.openxmlformats.org/spreadsheetml/2006/main" count="322" uniqueCount="62">
  <si>
    <t>х1х3</t>
  </si>
  <si>
    <t>№</t>
  </si>
  <si>
    <t>х2х3</t>
  </si>
  <si>
    <t>х6х3</t>
  </si>
  <si>
    <t>х3х2</t>
  </si>
  <si>
    <t>х5х3</t>
  </si>
  <si>
    <t>х1х4</t>
  </si>
  <si>
    <t>х4х4</t>
  </si>
  <si>
    <t>х4х2</t>
  </si>
  <si>
    <t>х5х4</t>
  </si>
  <si>
    <t>х2х2</t>
  </si>
  <si>
    <t>х4х3</t>
  </si>
  <si>
    <t>х2х1</t>
  </si>
  <si>
    <t>х5х2</t>
  </si>
  <si>
    <t>х3х10</t>
  </si>
  <si>
    <t>х5х10</t>
  </si>
  <si>
    <t>х5х5</t>
  </si>
  <si>
    <t>х6х4</t>
  </si>
  <si>
    <t>х5х6</t>
  </si>
  <si>
    <t>х3х3</t>
  </si>
  <si>
    <t>наклоны стоя</t>
  </si>
  <si>
    <t>х4х6</t>
  </si>
  <si>
    <t>х1х5</t>
  </si>
  <si>
    <t>х2х4</t>
  </si>
  <si>
    <t>х1х6</t>
  </si>
  <si>
    <t>х1х8</t>
  </si>
  <si>
    <t>х1х10</t>
  </si>
  <si>
    <t>х5х8</t>
  </si>
  <si>
    <t>х1х7</t>
  </si>
  <si>
    <t>х1х12</t>
  </si>
  <si>
    <t>х6х6</t>
  </si>
  <si>
    <t>х7х3</t>
  </si>
  <si>
    <t>х2х5</t>
  </si>
  <si>
    <t>Подготовительный план</t>
  </si>
  <si>
    <t>по Пауэрлифтингу</t>
  </si>
  <si>
    <t>Шейко Б. И.</t>
  </si>
  <si>
    <t>Введите ваш ПМ:</t>
  </si>
  <si>
    <t>Присед</t>
  </si>
  <si>
    <t>Жим лёжа</t>
  </si>
  <si>
    <t>Становая</t>
  </si>
  <si>
    <t>Дата</t>
  </si>
  <si>
    <t>Упражнение</t>
  </si>
  <si>
    <t>Разводка</t>
  </si>
  <si>
    <t>Наклоны стоя</t>
  </si>
  <si>
    <t>Тяга из ямы</t>
  </si>
  <si>
    <t>Брусья</t>
  </si>
  <si>
    <t>Тяга до колен</t>
  </si>
  <si>
    <t>Пресс</t>
  </si>
  <si>
    <t>Становая тяга</t>
  </si>
  <si>
    <t>Тяга с плинтов</t>
  </si>
  <si>
    <t>Наклонный жим</t>
  </si>
  <si>
    <t>Наклоны сидя</t>
  </si>
  <si>
    <t>Жим из-за головы</t>
  </si>
  <si>
    <t>Разгибания рук</t>
  </si>
  <si>
    <t>Неделя 1</t>
  </si>
  <si>
    <t>Неделя 2</t>
  </si>
  <si>
    <t>Неделя 3</t>
  </si>
  <si>
    <t>Неделя 4</t>
  </si>
  <si>
    <t>для КМС и МС - 4 недели</t>
  </si>
  <si>
    <t>Дата начала</t>
  </si>
  <si>
    <t>Дмитрий Матосян и Ж. П. Дрибблер</t>
  </si>
  <si>
    <t>Сделали: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</si>
</sst>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20"/>
      <name val="Arial Cyr"/>
      <family val="2"/>
    </font>
    <font>
      <b/>
      <sz val="9"/>
      <name val="Arial Cyr"/>
      <family val="2"/>
    </font>
    <font>
      <sz val="8"/>
      <name val="Tahoma"/>
      <family val="0"/>
    </font>
    <font>
      <b/>
      <sz val="14"/>
      <name val="Verdana"/>
      <family val="2"/>
    </font>
    <font>
      <u val="single"/>
      <sz val="10"/>
      <color indexed="12"/>
      <name val="Arial Cyr"/>
      <family val="0"/>
    </font>
    <font>
      <b/>
      <u val="single"/>
      <sz val="14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180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0" fontId="0" fillId="0" borderId="12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4" fontId="1" fillId="0" borderId="12" xfId="0" applyNumberFormat="1" applyFont="1" applyFill="1" applyBorder="1" applyAlignment="1">
      <alignment vertical="center"/>
    </xf>
    <xf numFmtId="0" fontId="10" fillId="0" borderId="0" xfId="42" applyFont="1" applyAlignment="1" applyProtection="1">
      <alignment horizontal="center" wrapText="1"/>
      <protection/>
    </xf>
    <xf numFmtId="180" fontId="4" fillId="0" borderId="21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9" fillId="0" borderId="0" xfId="42" applyAlignment="1" applyProtection="1">
      <alignment horizontal="left" vertical="top"/>
      <protection/>
    </xf>
    <xf numFmtId="180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0" fillId="0" borderId="26" xfId="0" applyBorder="1" applyAlignment="1">
      <alignment horizontal="right" vertical="center"/>
    </xf>
    <xf numFmtId="180" fontId="9" fillId="0" borderId="0" xfId="42" applyNumberForma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textRotation="90"/>
    </xf>
    <xf numFmtId="0" fontId="6" fillId="0" borderId="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iko@irbisclub.ru" TargetMode="External" /><Relationship Id="rId2" Type="http://schemas.openxmlformats.org/officeDocument/2006/relationships/hyperlink" Target="mailto:gpdribbler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"/>
  <sheetViews>
    <sheetView zoomScale="220" zoomScaleNormal="220" zoomScalePageLayoutView="0" workbookViewId="0" topLeftCell="A1">
      <selection activeCell="A1" sqref="A1:D13"/>
    </sheetView>
  </sheetViews>
  <sheetFormatPr defaultColWidth="9.00390625" defaultRowHeight="12.75"/>
  <cols>
    <col min="3" max="3" width="49.00390625" style="0" bestFit="1" customWidth="1"/>
    <col min="4" max="4" width="10.625" style="0" bestFit="1" customWidth="1"/>
  </cols>
  <sheetData>
    <row r="1" spans="3:19" ht="18">
      <c r="C1" s="27" t="s">
        <v>33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6.25">
      <c r="C2" s="4" t="s">
        <v>34</v>
      </c>
    </row>
    <row r="3" ht="18" customHeight="1">
      <c r="C3" s="6" t="s">
        <v>58</v>
      </c>
    </row>
    <row r="4" ht="18">
      <c r="C4" s="40" t="s">
        <v>35</v>
      </c>
    </row>
    <row r="6" ht="12.75">
      <c r="C6" s="5" t="s">
        <v>36</v>
      </c>
    </row>
    <row r="7" spans="2:4" ht="12.75">
      <c r="B7" s="59"/>
      <c r="C7" s="37" t="s">
        <v>37</v>
      </c>
      <c r="D7" s="38">
        <v>180</v>
      </c>
    </row>
    <row r="8" spans="2:14" ht="12.75">
      <c r="B8" s="59"/>
      <c r="C8" s="37" t="s">
        <v>38</v>
      </c>
      <c r="D8" s="38">
        <v>130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.75">
      <c r="B9" s="59"/>
      <c r="C9" s="37" t="s">
        <v>39</v>
      </c>
      <c r="D9" s="38">
        <v>190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2:4" ht="12.75">
      <c r="B10" s="59"/>
      <c r="C10" s="37" t="s">
        <v>59</v>
      </c>
      <c r="D10" s="39">
        <v>38718</v>
      </c>
    </row>
    <row r="11" ht="12.75">
      <c r="C11" s="2"/>
    </row>
    <row r="12" spans="2:3" ht="12.75">
      <c r="B12" s="43"/>
      <c r="C12" s="44"/>
    </row>
    <row r="13" spans="2:3" ht="12.75">
      <c r="B13" t="s">
        <v>61</v>
      </c>
      <c r="C13" s="60" t="s">
        <v>60</v>
      </c>
    </row>
  </sheetData>
  <sheetProtection/>
  <hyperlinks>
    <hyperlink ref="C4" r:id="rId1" display="Шейко Б. И."/>
    <hyperlink ref="C13" r:id="rId2" display="Дмитрий Матосян и Ж. П. Дрибблер"/>
  </hyperlinks>
  <printOptions/>
  <pageMargins left="0.75" right="0.75" top="1" bottom="1" header="0.5" footer="0.5"/>
  <pageSetup horizontalDpi="360" verticalDpi="36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tabSelected="1" zoomScale="133" zoomScaleNormal="133" zoomScalePageLayoutView="0" workbookViewId="0" topLeftCell="B4">
      <selection activeCell="B4" sqref="B4:X5"/>
    </sheetView>
  </sheetViews>
  <sheetFormatPr defaultColWidth="9.00390625" defaultRowHeight="12.75"/>
  <cols>
    <col min="1" max="1" width="3.125" style="7" bestFit="1" customWidth="1"/>
    <col min="2" max="2" width="9.875" style="35" bestFit="1" customWidth="1"/>
    <col min="3" max="3" width="2.875" style="7" bestFit="1" customWidth="1"/>
    <col min="4" max="4" width="15.875" style="36" bestFit="1" customWidth="1"/>
    <col min="5" max="5" width="5.375" style="8" bestFit="1" customWidth="1"/>
    <col min="6" max="6" width="5.375" style="7" bestFit="1" customWidth="1"/>
    <col min="7" max="7" width="5.375" style="8" bestFit="1" customWidth="1"/>
    <col min="8" max="8" width="4.375" style="7" bestFit="1" customWidth="1"/>
    <col min="9" max="9" width="5.375" style="8" bestFit="1" customWidth="1"/>
    <col min="10" max="10" width="4.375" style="7" bestFit="1" customWidth="1"/>
    <col min="11" max="11" width="5.375" style="8" bestFit="1" customWidth="1"/>
    <col min="12" max="12" width="5.375" style="7" bestFit="1" customWidth="1"/>
    <col min="13" max="13" width="5.375" style="8" bestFit="1" customWidth="1"/>
    <col min="14" max="15" width="5.375" style="7" bestFit="1" customWidth="1"/>
    <col min="16" max="16" width="4.375" style="7" bestFit="1" customWidth="1"/>
    <col min="17" max="17" width="5.375" style="7" bestFit="1" customWidth="1"/>
    <col min="18" max="18" width="4.375" style="7" bestFit="1" customWidth="1"/>
    <col min="19" max="19" width="5.375" style="7" bestFit="1" customWidth="1"/>
    <col min="20" max="20" width="4.375" style="7" bestFit="1" customWidth="1"/>
    <col min="21" max="21" width="5.375" style="7" bestFit="1" customWidth="1"/>
    <col min="22" max="23" width="4.375" style="7" bestFit="1" customWidth="1"/>
    <col min="24" max="24" width="5.375" style="7" bestFit="1" customWidth="1"/>
    <col min="25" max="25" width="5.125" style="7" customWidth="1"/>
    <col min="26" max="26" width="4.625" style="7" bestFit="1" customWidth="1"/>
    <col min="27" max="27" width="5.125" style="7" customWidth="1"/>
    <col min="28" max="28" width="4.625" style="7" bestFit="1" customWidth="1"/>
    <col min="29" max="29" width="5.125" style="7" customWidth="1"/>
    <col min="30" max="30" width="4.625" style="7" bestFit="1" customWidth="1"/>
    <col min="31" max="31" width="5.125" style="7" customWidth="1"/>
    <col min="32" max="32" width="5.375" style="7" customWidth="1"/>
    <col min="33" max="33" width="5.125" style="7" customWidth="1"/>
    <col min="34" max="34" width="5.375" style="7" customWidth="1"/>
    <col min="35" max="16384" width="9.125" style="7" customWidth="1"/>
  </cols>
  <sheetData>
    <row r="1" ht="12.75" hidden="1">
      <c r="B1" s="28">
        <f>Инструкции!D7</f>
        <v>180</v>
      </c>
    </row>
    <row r="2" ht="12.75" hidden="1">
      <c r="B2" s="28">
        <f>Инструкции!D8</f>
        <v>130</v>
      </c>
    </row>
    <row r="3" ht="13.5" hidden="1" thickBot="1">
      <c r="B3" s="29">
        <f>Инструкции!D9</f>
        <v>190</v>
      </c>
    </row>
    <row r="4" ht="13.5" thickBot="1">
      <c r="B4" s="30"/>
    </row>
    <row r="5" spans="1:34" ht="13.5" thickBot="1">
      <c r="A5" s="9"/>
      <c r="B5" s="31" t="s">
        <v>40</v>
      </c>
      <c r="C5" s="10" t="s">
        <v>1</v>
      </c>
      <c r="D5" s="10" t="s">
        <v>41</v>
      </c>
      <c r="E5" s="63">
        <v>1</v>
      </c>
      <c r="F5" s="63"/>
      <c r="G5" s="63">
        <v>2</v>
      </c>
      <c r="H5" s="63"/>
      <c r="I5" s="63">
        <v>3</v>
      </c>
      <c r="J5" s="63"/>
      <c r="K5" s="63">
        <v>4</v>
      </c>
      <c r="L5" s="63"/>
      <c r="M5" s="63">
        <v>5</v>
      </c>
      <c r="N5" s="63"/>
      <c r="O5" s="63">
        <v>6</v>
      </c>
      <c r="P5" s="63"/>
      <c r="Q5" s="63">
        <v>7</v>
      </c>
      <c r="R5" s="63"/>
      <c r="S5" s="63">
        <v>8</v>
      </c>
      <c r="T5" s="63"/>
      <c r="U5" s="63">
        <v>9</v>
      </c>
      <c r="V5" s="63"/>
      <c r="W5" s="63">
        <v>10</v>
      </c>
      <c r="X5" s="75"/>
      <c r="Y5" s="74"/>
      <c r="Z5" s="73"/>
      <c r="AA5" s="73"/>
      <c r="AB5" s="73"/>
      <c r="AC5" s="73"/>
      <c r="AD5" s="73"/>
      <c r="AE5" s="73"/>
      <c r="AF5" s="73"/>
      <c r="AG5" s="73"/>
      <c r="AH5" s="73"/>
    </row>
    <row r="6" spans="1:34" ht="12.75">
      <c r="A6" s="72" t="s">
        <v>54</v>
      </c>
      <c r="B6" s="65">
        <f>Инструкции!D10</f>
        <v>38718</v>
      </c>
      <c r="C6" s="11">
        <v>1</v>
      </c>
      <c r="D6" s="21" t="s">
        <v>37</v>
      </c>
      <c r="E6" s="45">
        <f>ROUND($B$1*0.5/2.5,0)*2.5</f>
        <v>90</v>
      </c>
      <c r="F6" s="23" t="s">
        <v>22</v>
      </c>
      <c r="G6" s="22">
        <f>ROUND($B$1*0.6/2.5,0)*2.5</f>
        <v>107.5</v>
      </c>
      <c r="H6" s="24" t="s">
        <v>23</v>
      </c>
      <c r="I6" s="22">
        <f>ROUND($B$1*0.7/2.5,0)*2.5</f>
        <v>125</v>
      </c>
      <c r="J6" s="24" t="s">
        <v>4</v>
      </c>
      <c r="K6" s="22">
        <f>ROUND($B$1*0.8/2.5,0)*2.5</f>
        <v>145</v>
      </c>
      <c r="L6" s="24" t="s">
        <v>13</v>
      </c>
      <c r="M6" s="25"/>
      <c r="N6" s="24"/>
      <c r="O6" s="26"/>
      <c r="P6" s="24"/>
      <c r="Q6" s="26"/>
      <c r="R6" s="24"/>
      <c r="S6" s="26"/>
      <c r="T6" s="24"/>
      <c r="U6" s="26"/>
      <c r="V6" s="24"/>
      <c r="W6" s="26"/>
      <c r="X6" s="46"/>
      <c r="Y6" s="49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12.75">
      <c r="A7" s="68"/>
      <c r="B7" s="70"/>
      <c r="C7" s="11">
        <v>2</v>
      </c>
      <c r="D7" s="12" t="s">
        <v>38</v>
      </c>
      <c r="E7" s="13">
        <f>ROUND($B$2*0.5/2.5,0)*2.5</f>
        <v>65</v>
      </c>
      <c r="F7" s="14" t="s">
        <v>22</v>
      </c>
      <c r="G7" s="13">
        <f>ROUND($B$2*0.6/2.5,0)*2.5</f>
        <v>77.5</v>
      </c>
      <c r="H7" s="19" t="s">
        <v>6</v>
      </c>
      <c r="I7" s="13">
        <f>ROUND($B$2*0.7/2.5,0)*2.5</f>
        <v>90</v>
      </c>
      <c r="J7" s="19" t="s">
        <v>2</v>
      </c>
      <c r="K7" s="13">
        <f>ROUND($B$2*0.8/2.5,0)*2.5</f>
        <v>105</v>
      </c>
      <c r="L7" s="19" t="s">
        <v>3</v>
      </c>
      <c r="M7" s="17"/>
      <c r="N7" s="19"/>
      <c r="O7" s="18"/>
      <c r="P7" s="19"/>
      <c r="Q7" s="18"/>
      <c r="R7" s="19"/>
      <c r="S7" s="18"/>
      <c r="T7" s="19"/>
      <c r="U7" s="18"/>
      <c r="V7" s="19"/>
      <c r="W7" s="18"/>
      <c r="X7" s="47"/>
      <c r="Y7" s="49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12.75">
      <c r="A8" s="68"/>
      <c r="B8" s="70"/>
      <c r="C8" s="11">
        <v>3</v>
      </c>
      <c r="D8" s="12" t="s">
        <v>42</v>
      </c>
      <c r="E8" s="41"/>
      <c r="F8" s="14" t="s">
        <v>15</v>
      </c>
      <c r="G8" s="17"/>
      <c r="H8" s="19"/>
      <c r="I8" s="17"/>
      <c r="J8" s="19"/>
      <c r="K8" s="17"/>
      <c r="L8" s="19"/>
      <c r="M8" s="17"/>
      <c r="N8" s="19"/>
      <c r="O8" s="18"/>
      <c r="P8" s="19"/>
      <c r="Q8" s="18"/>
      <c r="R8" s="19"/>
      <c r="S8" s="18"/>
      <c r="T8" s="19"/>
      <c r="U8" s="18"/>
      <c r="V8" s="19"/>
      <c r="W8" s="18"/>
      <c r="X8" s="47"/>
      <c r="Y8" s="49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12.75">
      <c r="A9" s="68"/>
      <c r="B9" s="70"/>
      <c r="C9" s="11">
        <v>4</v>
      </c>
      <c r="D9" s="12" t="s">
        <v>37</v>
      </c>
      <c r="E9" s="13">
        <f>ROUND($B$1*0.5/2.5,0)*2.5</f>
        <v>90</v>
      </c>
      <c r="F9" s="14" t="s">
        <v>22</v>
      </c>
      <c r="G9" s="13">
        <f>ROUND($B$1*0.6/2.5,0)*2.5</f>
        <v>107.5</v>
      </c>
      <c r="H9" s="14" t="s">
        <v>22</v>
      </c>
      <c r="I9" s="13">
        <f>ROUND($B$1*0.7/2.5,0)*2.5</f>
        <v>125</v>
      </c>
      <c r="J9" s="14" t="s">
        <v>9</v>
      </c>
      <c r="K9" s="17"/>
      <c r="L9" s="19"/>
      <c r="M9" s="17"/>
      <c r="N9" s="19"/>
      <c r="O9" s="18"/>
      <c r="P9" s="19"/>
      <c r="Q9" s="18"/>
      <c r="R9" s="19"/>
      <c r="S9" s="18"/>
      <c r="T9" s="19"/>
      <c r="U9" s="18"/>
      <c r="V9" s="19"/>
      <c r="W9" s="18"/>
      <c r="X9" s="47"/>
      <c r="Y9" s="49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2.75">
      <c r="A10" s="68"/>
      <c r="B10" s="71"/>
      <c r="C10" s="11">
        <v>5</v>
      </c>
      <c r="D10" s="12" t="s">
        <v>47</v>
      </c>
      <c r="E10" s="13"/>
      <c r="F10" s="14" t="s">
        <v>14</v>
      </c>
      <c r="G10" s="17"/>
      <c r="H10" s="19"/>
      <c r="I10" s="17"/>
      <c r="J10" s="19"/>
      <c r="K10" s="17"/>
      <c r="L10" s="19"/>
      <c r="M10" s="17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47"/>
      <c r="Y10" s="49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s="16" customFormat="1" ht="12.75">
      <c r="A11" s="68"/>
      <c r="B11" s="32">
        <f>B6+1</f>
        <v>38719</v>
      </c>
      <c r="C11" s="12"/>
      <c r="D11" s="12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48"/>
      <c r="Y11" s="51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12.75">
      <c r="A12" s="68"/>
      <c r="B12" s="64">
        <f>B11+1</f>
        <v>38720</v>
      </c>
      <c r="C12" s="12">
        <v>1</v>
      </c>
      <c r="D12" s="12" t="s">
        <v>48</v>
      </c>
      <c r="E12" s="13">
        <f>ROUND(B3*0.5/2.5,0)*2.5</f>
        <v>95</v>
      </c>
      <c r="F12" s="14" t="s">
        <v>6</v>
      </c>
      <c r="G12" s="17">
        <f>ROUND(B3*0.6/2.5,0)*2.5</f>
        <v>115</v>
      </c>
      <c r="H12" s="14" t="s">
        <v>6</v>
      </c>
      <c r="I12" s="17">
        <f>ROUND(B3*0.7/2.5,0)*2.5</f>
        <v>132.5</v>
      </c>
      <c r="J12" s="19" t="s">
        <v>2</v>
      </c>
      <c r="K12" s="17">
        <f>ROUND(B3*0.8/2.5,0)*2.5</f>
        <v>152.5</v>
      </c>
      <c r="L12" s="19" t="s">
        <v>5</v>
      </c>
      <c r="M12" s="17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47"/>
      <c r="Y12" s="49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ht="12.75">
      <c r="A13" s="68"/>
      <c r="B13" s="70"/>
      <c r="C13" s="12">
        <v>2</v>
      </c>
      <c r="D13" s="12" t="s">
        <v>38</v>
      </c>
      <c r="E13" s="13">
        <f>ROUND($B$2*0.5/2.5,0)*2.5</f>
        <v>65</v>
      </c>
      <c r="F13" s="19" t="s">
        <v>24</v>
      </c>
      <c r="G13" s="13">
        <f>ROUND($B$2*0.6/2.5,0)*2.5</f>
        <v>77.5</v>
      </c>
      <c r="H13" s="19" t="s">
        <v>22</v>
      </c>
      <c r="I13" s="13">
        <f>ROUND($B$2*0.7/2.5,0)*2.5</f>
        <v>90</v>
      </c>
      <c r="J13" s="19" t="s">
        <v>23</v>
      </c>
      <c r="K13" s="17">
        <f>B2*0.75</f>
        <v>97.5</v>
      </c>
      <c r="L13" s="19" t="s">
        <v>2</v>
      </c>
      <c r="M13" s="13">
        <f>ROUND($B$2*0.8/2.5,0)*2.5</f>
        <v>105</v>
      </c>
      <c r="N13" s="19" t="s">
        <v>10</v>
      </c>
      <c r="O13" s="17">
        <f>B2*0.75</f>
        <v>97.5</v>
      </c>
      <c r="P13" s="19" t="s">
        <v>2</v>
      </c>
      <c r="Q13" s="13">
        <f>ROUND($B$2*0.7/2.5,0)*2.5</f>
        <v>90</v>
      </c>
      <c r="R13" s="19" t="s">
        <v>6</v>
      </c>
      <c r="S13" s="13">
        <f>ROUND($B$2*0.65/2.5,0)*2.5</f>
        <v>85</v>
      </c>
      <c r="T13" s="19" t="s">
        <v>24</v>
      </c>
      <c r="U13" s="13">
        <f>ROUND($B$2*0.6/2.5,0)*2.5</f>
        <v>77.5</v>
      </c>
      <c r="V13" s="19" t="s">
        <v>25</v>
      </c>
      <c r="W13" s="13">
        <f>ROUND($B$2*0.5/2.5,0)*2.5</f>
        <v>65</v>
      </c>
      <c r="X13" s="47" t="s">
        <v>26</v>
      </c>
      <c r="Y13" s="53"/>
      <c r="Z13" s="50"/>
      <c r="AA13" s="54"/>
      <c r="AB13" s="50"/>
      <c r="AC13" s="54"/>
      <c r="AD13" s="50"/>
      <c r="AE13" s="54"/>
      <c r="AF13" s="50"/>
      <c r="AG13" s="54"/>
      <c r="AH13" s="50"/>
    </row>
    <row r="14" spans="1:34" ht="12.75">
      <c r="A14" s="68"/>
      <c r="B14" s="70"/>
      <c r="C14" s="12">
        <v>3</v>
      </c>
      <c r="D14" s="12" t="s">
        <v>42</v>
      </c>
      <c r="E14" s="17"/>
      <c r="F14" s="14" t="s">
        <v>15</v>
      </c>
      <c r="G14" s="17"/>
      <c r="H14" s="19"/>
      <c r="I14" s="17"/>
      <c r="J14" s="19"/>
      <c r="K14" s="17"/>
      <c r="L14" s="19"/>
      <c r="M14" s="17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47"/>
      <c r="Y14" s="49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ht="12.75">
      <c r="A15" s="68"/>
      <c r="B15" s="70"/>
      <c r="C15" s="12">
        <v>4</v>
      </c>
      <c r="D15" s="12" t="s">
        <v>46</v>
      </c>
      <c r="E15" s="17">
        <f>ROUND(B3*0.5/2.5,0)*2.5</f>
        <v>95</v>
      </c>
      <c r="F15" s="14" t="s">
        <v>6</v>
      </c>
      <c r="G15" s="17">
        <f>ROUND(B3*0.6/2.5,0)*2.5</f>
        <v>115</v>
      </c>
      <c r="H15" s="14" t="s">
        <v>6</v>
      </c>
      <c r="I15" s="17">
        <f>ROUND(B3*0.7/2.5,0)*2.5</f>
        <v>132.5</v>
      </c>
      <c r="J15" s="14" t="s">
        <v>9</v>
      </c>
      <c r="K15" s="17"/>
      <c r="L15" s="19"/>
      <c r="M15" s="17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47"/>
      <c r="Y15" s="49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t="12.75">
      <c r="A16" s="68"/>
      <c r="B16" s="71"/>
      <c r="C16" s="12">
        <v>5</v>
      </c>
      <c r="D16" s="12" t="s">
        <v>43</v>
      </c>
      <c r="E16" s="17"/>
      <c r="F16" s="14" t="s">
        <v>16</v>
      </c>
      <c r="G16" s="17"/>
      <c r="H16" s="19"/>
      <c r="I16" s="17"/>
      <c r="J16" s="19"/>
      <c r="K16" s="17"/>
      <c r="L16" s="19"/>
      <c r="M16" s="17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47"/>
      <c r="Y16" s="49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4" ht="12.75">
      <c r="A17" s="68"/>
      <c r="B17" s="34">
        <f>B12+1</f>
        <v>38721</v>
      </c>
      <c r="C17" s="12"/>
      <c r="D17" s="12"/>
      <c r="E17" s="17"/>
      <c r="F17" s="19"/>
      <c r="G17" s="17"/>
      <c r="H17" s="19"/>
      <c r="I17" s="17"/>
      <c r="J17" s="19"/>
      <c r="K17" s="17"/>
      <c r="L17" s="19"/>
      <c r="M17" s="17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47"/>
      <c r="Y17" s="49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4" ht="12.75">
      <c r="A18" s="68"/>
      <c r="B18" s="64">
        <f>B17+1</f>
        <v>38722</v>
      </c>
      <c r="C18" s="12">
        <v>1</v>
      </c>
      <c r="D18" s="12" t="s">
        <v>38</v>
      </c>
      <c r="E18" s="41">
        <f>ROUND($B$2*0.5/2.5,0)*2.5</f>
        <v>65</v>
      </c>
      <c r="F18" s="14" t="s">
        <v>22</v>
      </c>
      <c r="G18" s="13">
        <f>ROUND($B$2*0.6/2.5,0)*2.5</f>
        <v>77.5</v>
      </c>
      <c r="H18" s="14" t="s">
        <v>6</v>
      </c>
      <c r="I18" s="13">
        <f>ROUND($B$2*0.7/2.5,0)*2.5</f>
        <v>90</v>
      </c>
      <c r="J18" s="19" t="s">
        <v>2</v>
      </c>
      <c r="K18" s="13">
        <f>ROUND($B$2*0.8/2.5,0)*2.5</f>
        <v>105</v>
      </c>
      <c r="L18" s="19" t="s">
        <v>5</v>
      </c>
      <c r="M18" s="17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47"/>
      <c r="Y18" s="49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12.75">
      <c r="A19" s="68"/>
      <c r="B19" s="70"/>
      <c r="C19" s="12">
        <v>2</v>
      </c>
      <c r="D19" s="20" t="s">
        <v>37</v>
      </c>
      <c r="E19" s="13">
        <f>ROUND($B$1*0.5/2.5,0)*2.5</f>
        <v>90</v>
      </c>
      <c r="F19" s="19" t="s">
        <v>22</v>
      </c>
      <c r="G19" s="13">
        <f>ROUND($B$1*0.6/2.5,0)*2.5</f>
        <v>107.5</v>
      </c>
      <c r="H19" s="19" t="s">
        <v>6</v>
      </c>
      <c r="I19" s="13">
        <f>ROUND($B$1*0.7/2.5,0)*2.5</f>
        <v>125</v>
      </c>
      <c r="J19" s="19" t="s">
        <v>2</v>
      </c>
      <c r="K19" s="13">
        <f>ROUND($B$1*0.8/2.5,0)*2.5</f>
        <v>145</v>
      </c>
      <c r="L19" s="19" t="s">
        <v>5</v>
      </c>
      <c r="M19" s="17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47"/>
      <c r="Y19" s="49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ht="12.75">
      <c r="A20" s="68"/>
      <c r="B20" s="70"/>
      <c r="C20" s="11">
        <v>3</v>
      </c>
      <c r="D20" s="20" t="s">
        <v>38</v>
      </c>
      <c r="E20" s="13">
        <f>ROUND($B$2*0.55/2.5,0)*2.5</f>
        <v>72.5</v>
      </c>
      <c r="F20" s="19" t="s">
        <v>22</v>
      </c>
      <c r="G20" s="13">
        <f>ROUND($B$2*0.65/2.5,0)*2.5</f>
        <v>85</v>
      </c>
      <c r="H20" s="19" t="s">
        <v>6</v>
      </c>
      <c r="I20" s="17">
        <f>B2*0.75</f>
        <v>97.5</v>
      </c>
      <c r="J20" s="19" t="s">
        <v>5</v>
      </c>
      <c r="K20" s="17"/>
      <c r="L20" s="19"/>
      <c r="M20" s="17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47"/>
      <c r="Y20" s="49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ht="12.75">
      <c r="A21" s="68"/>
      <c r="B21" s="70"/>
      <c r="C21" s="11">
        <v>4</v>
      </c>
      <c r="D21" s="20" t="s">
        <v>42</v>
      </c>
      <c r="E21" s="17"/>
      <c r="F21" s="19" t="s">
        <v>15</v>
      </c>
      <c r="G21" s="17"/>
      <c r="H21" s="19"/>
      <c r="I21" s="17"/>
      <c r="J21" s="19"/>
      <c r="K21" s="17"/>
      <c r="L21" s="19"/>
      <c r="M21" s="17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47"/>
      <c r="Y21" s="49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12.75">
      <c r="A22" s="68"/>
      <c r="B22" s="71"/>
      <c r="C22" s="11">
        <v>5</v>
      </c>
      <c r="D22" s="20" t="s">
        <v>47</v>
      </c>
      <c r="E22" s="17"/>
      <c r="F22" s="19" t="s">
        <v>14</v>
      </c>
      <c r="G22" s="17"/>
      <c r="H22" s="19"/>
      <c r="I22" s="17"/>
      <c r="J22" s="19"/>
      <c r="K22" s="17"/>
      <c r="L22" s="19"/>
      <c r="M22" s="17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47"/>
      <c r="Y22" s="49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ht="12.75">
      <c r="A23" s="68"/>
      <c r="B23" s="64">
        <f>B18+1</f>
        <v>38723</v>
      </c>
      <c r="C23" s="11">
        <v>1</v>
      </c>
      <c r="D23" s="20" t="s">
        <v>44</v>
      </c>
      <c r="E23" s="17">
        <f>ROUND(B3*0.5/2.5,0)*2.5</f>
        <v>95</v>
      </c>
      <c r="F23" s="19" t="s">
        <v>2</v>
      </c>
      <c r="G23" s="17">
        <f>ROUND(B3*0.6/2.5,0)*2.5</f>
        <v>115</v>
      </c>
      <c r="H23" s="19" t="s">
        <v>8</v>
      </c>
      <c r="I23" s="17"/>
      <c r="J23" s="19"/>
      <c r="K23" s="17"/>
      <c r="L23" s="19"/>
      <c r="M23" s="17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47"/>
      <c r="Y23" s="49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ht="12.75">
      <c r="A24" s="68"/>
      <c r="B24" s="70"/>
      <c r="C24" s="11">
        <v>2</v>
      </c>
      <c r="D24" s="20" t="s">
        <v>50</v>
      </c>
      <c r="E24" s="17"/>
      <c r="F24" s="19" t="s">
        <v>17</v>
      </c>
      <c r="G24" s="17"/>
      <c r="H24" s="19"/>
      <c r="I24" s="17"/>
      <c r="J24" s="19"/>
      <c r="K24" s="17"/>
      <c r="L24" s="19"/>
      <c r="M24" s="17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47"/>
      <c r="Y24" s="49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ht="12.75">
      <c r="A25" s="68"/>
      <c r="B25" s="70"/>
      <c r="C25" s="11">
        <v>3</v>
      </c>
      <c r="D25" s="20" t="s">
        <v>45</v>
      </c>
      <c r="E25" s="17"/>
      <c r="F25" s="19" t="s">
        <v>18</v>
      </c>
      <c r="G25" s="17"/>
      <c r="H25" s="19"/>
      <c r="I25" s="17"/>
      <c r="J25" s="19"/>
      <c r="K25" s="17"/>
      <c r="L25" s="19"/>
      <c r="M25" s="17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47"/>
      <c r="Y25" s="49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16" customFormat="1" ht="12.75">
      <c r="A26" s="68"/>
      <c r="B26" s="70"/>
      <c r="C26" s="12">
        <v>4</v>
      </c>
      <c r="D26" s="12" t="s">
        <v>49</v>
      </c>
      <c r="E26" s="17">
        <f>ROUND(B3*0.6/2.5,0)*2.5</f>
        <v>115</v>
      </c>
      <c r="F26" s="19" t="s">
        <v>6</v>
      </c>
      <c r="G26" s="17">
        <f>ROUND(B3*0.7/2.5,0)*2.5</f>
        <v>132.5</v>
      </c>
      <c r="H26" s="19" t="s">
        <v>23</v>
      </c>
      <c r="I26" s="17">
        <f>ROUND(B3*0.8/2.5,0)*2.5</f>
        <v>152.5</v>
      </c>
      <c r="J26" s="19" t="s">
        <v>2</v>
      </c>
      <c r="K26" s="17">
        <f>ROUND(B3*0.9/2.5,0)*2.5</f>
        <v>170</v>
      </c>
      <c r="L26" s="19" t="s">
        <v>8</v>
      </c>
      <c r="M26" s="17"/>
      <c r="N26" s="19"/>
      <c r="O26" s="15"/>
      <c r="P26" s="14"/>
      <c r="Q26" s="15"/>
      <c r="R26" s="14"/>
      <c r="S26" s="15"/>
      <c r="T26" s="14"/>
      <c r="U26" s="15"/>
      <c r="V26" s="14"/>
      <c r="W26" s="15"/>
      <c r="X26" s="48"/>
      <c r="Y26" s="51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16" customFormat="1" ht="12.75">
      <c r="A27" s="68"/>
      <c r="B27" s="71"/>
      <c r="C27" s="12">
        <v>5</v>
      </c>
      <c r="D27" s="12" t="s">
        <v>51</v>
      </c>
      <c r="E27" s="13"/>
      <c r="F27" s="19" t="s">
        <v>16</v>
      </c>
      <c r="G27" s="13"/>
      <c r="H27" s="14"/>
      <c r="I27" s="13"/>
      <c r="J27" s="14"/>
      <c r="K27" s="13"/>
      <c r="L27" s="14"/>
      <c r="M27" s="13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48"/>
      <c r="Y27" s="51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2.75">
      <c r="A28" s="69"/>
      <c r="B28" s="32">
        <f>B23+1</f>
        <v>38724</v>
      </c>
      <c r="C28" s="12"/>
      <c r="D28" s="12"/>
      <c r="E28" s="17"/>
      <c r="F28" s="19"/>
      <c r="G28" s="17"/>
      <c r="H28" s="19"/>
      <c r="I28" s="17"/>
      <c r="J28" s="19"/>
      <c r="K28" s="17"/>
      <c r="L28" s="19"/>
      <c r="M28" s="17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47"/>
      <c r="Y28" s="49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ht="12.75" customHeight="1">
      <c r="A29" s="67" t="s">
        <v>55</v>
      </c>
      <c r="B29" s="64">
        <f>B28+1</f>
        <v>38725</v>
      </c>
      <c r="C29" s="12">
        <v>1</v>
      </c>
      <c r="D29" s="20" t="s">
        <v>38</v>
      </c>
      <c r="E29" s="41">
        <f>ROUND($B$2*0.5/2.5,0)*2.5</f>
        <v>65</v>
      </c>
      <c r="F29" s="19" t="s">
        <v>22</v>
      </c>
      <c r="G29" s="13">
        <f>ROUND($B$2*0.6/2.5,0)*2.5</f>
        <v>77.5</v>
      </c>
      <c r="H29" s="19" t="s">
        <v>6</v>
      </c>
      <c r="I29" s="13">
        <f>ROUND($B$2*0.7/2.5,0)*2.5</f>
        <v>90</v>
      </c>
      <c r="J29" s="19" t="s">
        <v>2</v>
      </c>
      <c r="K29" s="13">
        <f>ROUND($B$2*0.8/2.5,0)*2.5</f>
        <v>105</v>
      </c>
      <c r="L29" s="19" t="s">
        <v>19</v>
      </c>
      <c r="M29" s="17">
        <f>B2*0.85</f>
        <v>110.5</v>
      </c>
      <c r="N29" s="19" t="s">
        <v>4</v>
      </c>
      <c r="O29" s="18"/>
      <c r="P29" s="19"/>
      <c r="Q29" s="18"/>
      <c r="R29" s="19"/>
      <c r="S29" s="18"/>
      <c r="T29" s="19"/>
      <c r="U29" s="18"/>
      <c r="V29" s="19"/>
      <c r="W29" s="18"/>
      <c r="X29" s="47"/>
      <c r="Y29" s="49"/>
      <c r="Z29" s="50"/>
      <c r="AA29" s="50"/>
      <c r="AB29" s="50"/>
      <c r="AC29" s="50"/>
      <c r="AD29" s="50"/>
      <c r="AE29" s="50"/>
      <c r="AF29" s="50"/>
      <c r="AG29" s="50"/>
      <c r="AH29" s="50"/>
    </row>
    <row r="30" spans="1:34" ht="12.75">
      <c r="A30" s="68"/>
      <c r="B30" s="65"/>
      <c r="C30" s="12">
        <v>2</v>
      </c>
      <c r="D30" s="20" t="s">
        <v>37</v>
      </c>
      <c r="E30" s="13">
        <f>ROUND($B$1*0.5/2.5,0)*2.5</f>
        <v>90</v>
      </c>
      <c r="F30" s="19" t="s">
        <v>22</v>
      </c>
      <c r="G30" s="13">
        <f>ROUND($B$1*0.6/2.5,0)*2.5</f>
        <v>107.5</v>
      </c>
      <c r="H30" s="19" t="s">
        <v>6</v>
      </c>
      <c r="I30" s="13">
        <f>ROUND($B$1*0.7/2.5,0)*2.5</f>
        <v>125</v>
      </c>
      <c r="J30" s="19" t="s">
        <v>2</v>
      </c>
      <c r="K30" s="13">
        <f>ROUND($B$1*0.8/2.5,0)*2.5</f>
        <v>145</v>
      </c>
      <c r="L30" s="19" t="s">
        <v>5</v>
      </c>
      <c r="M30" s="17"/>
      <c r="N30" s="19"/>
      <c r="O30" s="17"/>
      <c r="P30" s="19"/>
      <c r="Q30" s="17"/>
      <c r="R30" s="19"/>
      <c r="S30" s="17"/>
      <c r="T30" s="19"/>
      <c r="U30" s="17"/>
      <c r="V30" s="19"/>
      <c r="W30" s="17"/>
      <c r="X30" s="47"/>
      <c r="Y30" s="53"/>
      <c r="Z30" s="50"/>
      <c r="AA30" s="54"/>
      <c r="AB30" s="50"/>
      <c r="AC30" s="54"/>
      <c r="AD30" s="50"/>
      <c r="AE30" s="54"/>
      <c r="AF30" s="50"/>
      <c r="AG30" s="54"/>
      <c r="AH30" s="50"/>
    </row>
    <row r="31" spans="1:34" ht="12.75">
      <c r="A31" s="68"/>
      <c r="B31" s="65"/>
      <c r="C31" s="11">
        <v>3</v>
      </c>
      <c r="D31" s="20" t="s">
        <v>38</v>
      </c>
      <c r="E31" s="13">
        <f>ROUND($B$2*0.55/2.5,0)*2.5</f>
        <v>72.5</v>
      </c>
      <c r="F31" s="19" t="s">
        <v>6</v>
      </c>
      <c r="G31" s="13">
        <f>ROUND($B$2*0.65/2.5,0)*2.5</f>
        <v>85</v>
      </c>
      <c r="H31" s="19" t="s">
        <v>23</v>
      </c>
      <c r="I31" s="17">
        <f>B2*0.75</f>
        <v>97.5</v>
      </c>
      <c r="J31" s="19" t="s">
        <v>7</v>
      </c>
      <c r="K31" s="17"/>
      <c r="L31" s="19"/>
      <c r="M31" s="17"/>
      <c r="N31" s="19"/>
      <c r="O31" s="17"/>
      <c r="P31" s="19"/>
      <c r="Q31" s="17"/>
      <c r="R31" s="19"/>
      <c r="S31" s="17"/>
      <c r="T31" s="19"/>
      <c r="U31" s="17"/>
      <c r="V31" s="19"/>
      <c r="W31" s="17"/>
      <c r="X31" s="47"/>
      <c r="Y31" s="53"/>
      <c r="Z31" s="50"/>
      <c r="AA31" s="54"/>
      <c r="AB31" s="50"/>
      <c r="AC31" s="54"/>
      <c r="AD31" s="50"/>
      <c r="AE31" s="54"/>
      <c r="AF31" s="50"/>
      <c r="AG31" s="54"/>
      <c r="AH31" s="50"/>
    </row>
    <row r="32" spans="1:34" ht="12.75">
      <c r="A32" s="68"/>
      <c r="B32" s="65"/>
      <c r="C32" s="11">
        <v>4</v>
      </c>
      <c r="D32" s="20" t="s">
        <v>42</v>
      </c>
      <c r="E32" s="17"/>
      <c r="F32" s="19" t="s">
        <v>15</v>
      </c>
      <c r="G32" s="17"/>
      <c r="H32" s="19"/>
      <c r="I32" s="17"/>
      <c r="J32" s="19"/>
      <c r="K32" s="17"/>
      <c r="L32" s="19"/>
      <c r="M32" s="17"/>
      <c r="N32" s="19"/>
      <c r="O32" s="17"/>
      <c r="P32" s="19"/>
      <c r="Q32" s="17"/>
      <c r="R32" s="19"/>
      <c r="S32" s="17"/>
      <c r="T32" s="19"/>
      <c r="U32" s="17"/>
      <c r="V32" s="19"/>
      <c r="W32" s="17"/>
      <c r="X32" s="47"/>
      <c r="Y32" s="53"/>
      <c r="Z32" s="50"/>
      <c r="AA32" s="54"/>
      <c r="AB32" s="50"/>
      <c r="AC32" s="54"/>
      <c r="AD32" s="50"/>
      <c r="AE32" s="54"/>
      <c r="AF32" s="50"/>
      <c r="AG32" s="54"/>
      <c r="AH32" s="50"/>
    </row>
    <row r="33" spans="1:34" ht="12.75">
      <c r="A33" s="68"/>
      <c r="B33" s="66"/>
      <c r="C33" s="11">
        <v>5</v>
      </c>
      <c r="D33" s="20" t="s">
        <v>47</v>
      </c>
      <c r="E33" s="17"/>
      <c r="F33" s="19" t="s">
        <v>14</v>
      </c>
      <c r="G33" s="17"/>
      <c r="H33" s="19"/>
      <c r="I33" s="17"/>
      <c r="J33" s="19"/>
      <c r="K33" s="17"/>
      <c r="L33" s="19"/>
      <c r="M33" s="17"/>
      <c r="N33" s="19"/>
      <c r="O33" s="17"/>
      <c r="P33" s="19"/>
      <c r="Q33" s="17"/>
      <c r="R33" s="19"/>
      <c r="S33" s="17"/>
      <c r="T33" s="19"/>
      <c r="U33" s="17"/>
      <c r="V33" s="19"/>
      <c r="W33" s="17"/>
      <c r="X33" s="47"/>
      <c r="Y33" s="53"/>
      <c r="Z33" s="50"/>
      <c r="AA33" s="54"/>
      <c r="AB33" s="50"/>
      <c r="AC33" s="54"/>
      <c r="AD33" s="50"/>
      <c r="AE33" s="54"/>
      <c r="AF33" s="50"/>
      <c r="AG33" s="54"/>
      <c r="AH33" s="50"/>
    </row>
    <row r="34" spans="1:34" ht="12.75">
      <c r="A34" s="68"/>
      <c r="B34" s="33">
        <f>B29+1</f>
        <v>38726</v>
      </c>
      <c r="C34" s="11"/>
      <c r="D34" s="20"/>
      <c r="E34" s="17"/>
      <c r="F34" s="19"/>
      <c r="G34" s="17"/>
      <c r="H34" s="19"/>
      <c r="I34" s="17"/>
      <c r="J34" s="19"/>
      <c r="K34" s="17"/>
      <c r="L34" s="19"/>
      <c r="M34" s="17"/>
      <c r="N34" s="19"/>
      <c r="O34" s="17"/>
      <c r="P34" s="19"/>
      <c r="Q34" s="17"/>
      <c r="R34" s="19"/>
      <c r="S34" s="17"/>
      <c r="T34" s="19"/>
      <c r="U34" s="17"/>
      <c r="V34" s="19"/>
      <c r="W34" s="17"/>
      <c r="X34" s="47"/>
      <c r="Y34" s="53"/>
      <c r="Z34" s="50"/>
      <c r="AA34" s="54"/>
      <c r="AB34" s="50"/>
      <c r="AC34" s="54"/>
      <c r="AD34" s="50"/>
      <c r="AE34" s="54"/>
      <c r="AF34" s="50"/>
      <c r="AG34" s="54"/>
      <c r="AH34" s="50"/>
    </row>
    <row r="35" spans="1:34" ht="12.75">
      <c r="A35" s="68"/>
      <c r="B35" s="64">
        <f>B34+1</f>
        <v>38727</v>
      </c>
      <c r="C35" s="12">
        <v>1</v>
      </c>
      <c r="D35" s="20" t="s">
        <v>44</v>
      </c>
      <c r="E35" s="17">
        <f>ROUND(B3*0.5/2.5,0)*2.5</f>
        <v>95</v>
      </c>
      <c r="F35" s="19" t="s">
        <v>0</v>
      </c>
      <c r="G35" s="17">
        <f>ROUND(B3*0.6/2.5,0)*2.5</f>
        <v>115</v>
      </c>
      <c r="H35" s="19" t="s">
        <v>2</v>
      </c>
      <c r="I35" s="17">
        <f>ROUND(B3*0.65/2.5,0)*2.5</f>
        <v>122.5</v>
      </c>
      <c r="J35" s="19" t="s">
        <v>8</v>
      </c>
      <c r="K35" s="17"/>
      <c r="L35" s="19"/>
      <c r="M35" s="17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47"/>
      <c r="Y35" s="49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12.75">
      <c r="A36" s="68"/>
      <c r="B36" s="70"/>
      <c r="C36" s="12">
        <v>2</v>
      </c>
      <c r="D36" s="20" t="s">
        <v>38</v>
      </c>
      <c r="E36" s="13">
        <f>ROUND($B$2*0.5/2.5,0)*2.5</f>
        <v>65</v>
      </c>
      <c r="F36" s="19" t="s">
        <v>22</v>
      </c>
      <c r="G36" s="13">
        <f>ROUND($B$2*0.6/2.5,0)*2.5</f>
        <v>77.5</v>
      </c>
      <c r="H36" s="19" t="s">
        <v>6</v>
      </c>
      <c r="I36" s="13">
        <f>ROUND($B$2*0.7/2.5,0)*2.5</f>
        <v>90</v>
      </c>
      <c r="J36" s="19" t="s">
        <v>2</v>
      </c>
      <c r="K36" s="13">
        <f>ROUND($B$2*0.8/2.5,0)*2.5</f>
        <v>105</v>
      </c>
      <c r="L36" s="19" t="s">
        <v>4</v>
      </c>
      <c r="M36" s="17">
        <f>B2*0.75</f>
        <v>97.5</v>
      </c>
      <c r="N36" s="19" t="s">
        <v>2</v>
      </c>
      <c r="O36" s="13">
        <f>ROUND($B$2*0.7/2.5,0)*2.5</f>
        <v>90</v>
      </c>
      <c r="P36" s="19" t="s">
        <v>6</v>
      </c>
      <c r="Q36" s="13">
        <f>ROUND($B$2*0.6/2.5,0)*2.5</f>
        <v>77.5</v>
      </c>
      <c r="R36" s="19" t="s">
        <v>24</v>
      </c>
      <c r="S36" s="13">
        <f>ROUND($B$2*0.5/2.5,0)*2.5</f>
        <v>65</v>
      </c>
      <c r="T36" s="19" t="s">
        <v>25</v>
      </c>
      <c r="U36" s="18"/>
      <c r="V36" s="19"/>
      <c r="W36" s="18"/>
      <c r="X36" s="47"/>
      <c r="Y36" s="49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ht="12.75">
      <c r="A37" s="68"/>
      <c r="B37" s="70"/>
      <c r="C37" s="12">
        <v>3</v>
      </c>
      <c r="D37" s="20" t="s">
        <v>42</v>
      </c>
      <c r="E37" s="17"/>
      <c r="F37" s="19" t="s">
        <v>15</v>
      </c>
      <c r="G37" s="17"/>
      <c r="H37" s="19"/>
      <c r="I37" s="17"/>
      <c r="J37" s="19"/>
      <c r="K37" s="17"/>
      <c r="L37" s="19"/>
      <c r="M37" s="17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47"/>
      <c r="Y37" s="49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2.75">
      <c r="A38" s="68"/>
      <c r="B38" s="70"/>
      <c r="C38" s="12">
        <v>4</v>
      </c>
      <c r="D38" s="20" t="s">
        <v>48</v>
      </c>
      <c r="E38" s="17">
        <f>ROUND(B3*0.5/2.5,0)*2.5</f>
        <v>95</v>
      </c>
      <c r="F38" s="19" t="s">
        <v>6</v>
      </c>
      <c r="G38" s="17">
        <f>ROUND(B3*0.6/2.5,0)*2.5</f>
        <v>115</v>
      </c>
      <c r="H38" s="19" t="s">
        <v>6</v>
      </c>
      <c r="I38" s="17">
        <f>ROUND(B3*0.7/2.5,0)*2.5</f>
        <v>132.5</v>
      </c>
      <c r="J38" s="19" t="s">
        <v>2</v>
      </c>
      <c r="K38" s="17">
        <f>ROUND(B3*0.8/2.5,0)*2.5</f>
        <v>152.5</v>
      </c>
      <c r="L38" s="19" t="s">
        <v>5</v>
      </c>
      <c r="M38" s="17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47"/>
      <c r="Y38" s="49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ht="12.75">
      <c r="A39" s="68"/>
      <c r="B39" s="71"/>
      <c r="C39" s="12">
        <v>5</v>
      </c>
      <c r="D39" s="20" t="s">
        <v>43</v>
      </c>
      <c r="E39" s="17"/>
      <c r="F39" s="19" t="s">
        <v>16</v>
      </c>
      <c r="G39" s="17"/>
      <c r="H39" s="19"/>
      <c r="I39" s="17"/>
      <c r="J39" s="19"/>
      <c r="K39" s="17"/>
      <c r="L39" s="19"/>
      <c r="M39" s="17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47"/>
      <c r="Y39" s="49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ht="12.75">
      <c r="A40" s="68"/>
      <c r="B40" s="32">
        <f>B35+1</f>
        <v>38728</v>
      </c>
      <c r="C40" s="12"/>
      <c r="D40" s="20"/>
      <c r="E40" s="42"/>
      <c r="F40" s="19"/>
      <c r="G40" s="17"/>
      <c r="H40" s="19"/>
      <c r="I40" s="17"/>
      <c r="J40" s="19"/>
      <c r="K40" s="17"/>
      <c r="L40" s="19"/>
      <c r="M40" s="17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47"/>
      <c r="Y40" s="49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ht="12.75">
      <c r="A41" s="68"/>
      <c r="B41" s="64">
        <f>B40+1</f>
        <v>38729</v>
      </c>
      <c r="C41" s="12">
        <v>1</v>
      </c>
      <c r="D41" s="20" t="s">
        <v>37</v>
      </c>
      <c r="E41" s="13">
        <f>ROUND($B$1*0.5/2.5,0)*2.5</f>
        <v>90</v>
      </c>
      <c r="F41" s="19" t="s">
        <v>22</v>
      </c>
      <c r="G41" s="13">
        <f>ROUND($B$1*0.6/2.5,0)*2.5</f>
        <v>107.5</v>
      </c>
      <c r="H41" s="19" t="s">
        <v>6</v>
      </c>
      <c r="I41" s="13">
        <f>ROUND($B$1*0.7/2.5,0)*2.5</f>
        <v>125</v>
      </c>
      <c r="J41" s="19" t="s">
        <v>2</v>
      </c>
      <c r="K41" s="13">
        <f>ROUND($B$1*0.8/2.5,0)*2.5</f>
        <v>145</v>
      </c>
      <c r="L41" s="19" t="s">
        <v>5</v>
      </c>
      <c r="M41" s="17"/>
      <c r="N41" s="19"/>
      <c r="O41" s="17"/>
      <c r="P41" s="19"/>
      <c r="Q41" s="17"/>
      <c r="R41" s="19"/>
      <c r="S41" s="17"/>
      <c r="T41" s="19"/>
      <c r="U41" s="17"/>
      <c r="V41" s="19"/>
      <c r="W41" s="17"/>
      <c r="X41" s="47"/>
      <c r="Y41" s="53"/>
      <c r="Z41" s="50"/>
      <c r="AA41" s="54"/>
      <c r="AB41" s="50"/>
      <c r="AC41" s="54"/>
      <c r="AD41" s="50"/>
      <c r="AE41" s="54"/>
      <c r="AF41" s="50"/>
      <c r="AG41" s="54"/>
      <c r="AH41" s="50"/>
    </row>
    <row r="42" spans="1:34" ht="12.75">
      <c r="A42" s="68"/>
      <c r="B42" s="65"/>
      <c r="C42" s="12">
        <v>2</v>
      </c>
      <c r="D42" s="20" t="s">
        <v>38</v>
      </c>
      <c r="E42" s="13">
        <f>ROUND($B$2*0.55/2.5,0)*2.5</f>
        <v>72.5</v>
      </c>
      <c r="F42" s="19" t="s">
        <v>22</v>
      </c>
      <c r="G42" s="13">
        <f>ROUND($B$2*0.65/2.5,0)*2.5</f>
        <v>85</v>
      </c>
      <c r="H42" s="19" t="s">
        <v>6</v>
      </c>
      <c r="I42" s="17">
        <f>B2*0.75</f>
        <v>97.5</v>
      </c>
      <c r="J42" s="19" t="s">
        <v>5</v>
      </c>
      <c r="K42" s="17"/>
      <c r="L42" s="19"/>
      <c r="M42" s="17"/>
      <c r="N42" s="19"/>
      <c r="O42" s="17"/>
      <c r="P42" s="19"/>
      <c r="Q42" s="17"/>
      <c r="R42" s="19"/>
      <c r="S42" s="17"/>
      <c r="T42" s="19"/>
      <c r="U42" s="17"/>
      <c r="V42" s="19"/>
      <c r="W42" s="17"/>
      <c r="X42" s="47"/>
      <c r="Y42" s="53"/>
      <c r="Z42" s="50"/>
      <c r="AA42" s="54"/>
      <c r="AB42" s="50"/>
      <c r="AC42" s="54"/>
      <c r="AD42" s="50"/>
      <c r="AE42" s="54"/>
      <c r="AF42" s="50"/>
      <c r="AG42" s="54"/>
      <c r="AH42" s="50"/>
    </row>
    <row r="43" spans="1:34" ht="12.75">
      <c r="A43" s="68"/>
      <c r="B43" s="65"/>
      <c r="C43" s="12">
        <v>3</v>
      </c>
      <c r="D43" s="20" t="s">
        <v>42</v>
      </c>
      <c r="E43" s="42"/>
      <c r="F43" s="19" t="s">
        <v>15</v>
      </c>
      <c r="G43" s="17"/>
      <c r="H43" s="19"/>
      <c r="I43" s="17"/>
      <c r="J43" s="19"/>
      <c r="K43" s="17"/>
      <c r="L43" s="19"/>
      <c r="M43" s="17"/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47"/>
      <c r="Y43" s="53"/>
      <c r="Z43" s="50"/>
      <c r="AA43" s="54"/>
      <c r="AB43" s="50"/>
      <c r="AC43" s="54"/>
      <c r="AD43" s="50"/>
      <c r="AE43" s="54"/>
      <c r="AF43" s="50"/>
      <c r="AG43" s="54"/>
      <c r="AH43" s="50"/>
    </row>
    <row r="44" spans="1:34" ht="12.75">
      <c r="A44" s="68"/>
      <c r="B44" s="65"/>
      <c r="C44" s="12">
        <v>4</v>
      </c>
      <c r="D44" s="20" t="s">
        <v>37</v>
      </c>
      <c r="E44" s="13">
        <f>ROUND($B$1*0.5/2.5,0)*2.5</f>
        <v>90</v>
      </c>
      <c r="F44" s="19" t="s">
        <v>22</v>
      </c>
      <c r="G44" s="13">
        <f>ROUND($B$1*0.6/2.5,0)*2.5</f>
        <v>107.5</v>
      </c>
      <c r="H44" s="19" t="s">
        <v>22</v>
      </c>
      <c r="I44" s="13">
        <f>ROUND($B$1*0.7/2.5,0)*2.5</f>
        <v>125</v>
      </c>
      <c r="J44" s="19" t="s">
        <v>7</v>
      </c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/>
      <c r="W44" s="17"/>
      <c r="X44" s="47"/>
      <c r="Y44" s="53"/>
      <c r="Z44" s="50"/>
      <c r="AA44" s="54"/>
      <c r="AB44" s="50"/>
      <c r="AC44" s="54"/>
      <c r="AD44" s="50"/>
      <c r="AE44" s="54"/>
      <c r="AF44" s="50"/>
      <c r="AG44" s="54"/>
      <c r="AH44" s="50"/>
    </row>
    <row r="45" spans="1:34" ht="12.75">
      <c r="A45" s="68"/>
      <c r="B45" s="66"/>
      <c r="C45" s="12">
        <v>5</v>
      </c>
      <c r="D45" s="20" t="s">
        <v>47</v>
      </c>
      <c r="E45" s="17"/>
      <c r="F45" s="19" t="s">
        <v>14</v>
      </c>
      <c r="G45" s="17"/>
      <c r="H45" s="19"/>
      <c r="I45" s="17"/>
      <c r="J45" s="19"/>
      <c r="K45" s="17"/>
      <c r="L45" s="19"/>
      <c r="M45" s="17"/>
      <c r="N45" s="19"/>
      <c r="O45" s="17"/>
      <c r="P45" s="19"/>
      <c r="Q45" s="17"/>
      <c r="R45" s="19"/>
      <c r="S45" s="17"/>
      <c r="T45" s="19"/>
      <c r="U45" s="17"/>
      <c r="V45" s="19"/>
      <c r="W45" s="17"/>
      <c r="X45" s="47"/>
      <c r="Y45" s="53"/>
      <c r="Z45" s="50"/>
      <c r="AA45" s="54"/>
      <c r="AB45" s="50"/>
      <c r="AC45" s="54"/>
      <c r="AD45" s="50"/>
      <c r="AE45" s="54"/>
      <c r="AF45" s="50"/>
      <c r="AG45" s="54"/>
      <c r="AH45" s="50"/>
    </row>
    <row r="46" spans="1:34" ht="12.75">
      <c r="A46" s="68"/>
      <c r="B46" s="64">
        <f>B41+1</f>
        <v>38730</v>
      </c>
      <c r="C46" s="12">
        <v>1</v>
      </c>
      <c r="D46" s="20" t="s">
        <v>52</v>
      </c>
      <c r="E46" s="17"/>
      <c r="F46" s="19" t="s">
        <v>16</v>
      </c>
      <c r="G46" s="17"/>
      <c r="H46" s="19"/>
      <c r="I46" s="17"/>
      <c r="J46" s="19"/>
      <c r="K46" s="17"/>
      <c r="L46" s="19"/>
      <c r="M46" s="1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47"/>
      <c r="Y46" s="49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34" ht="12.75">
      <c r="A47" s="68"/>
      <c r="B47" s="70"/>
      <c r="C47" s="12">
        <v>2</v>
      </c>
      <c r="D47" s="20" t="s">
        <v>50</v>
      </c>
      <c r="E47" s="17"/>
      <c r="F47" s="19" t="s">
        <v>17</v>
      </c>
      <c r="G47" s="17"/>
      <c r="H47" s="19"/>
      <c r="I47" s="17"/>
      <c r="J47" s="19"/>
      <c r="K47" s="17"/>
      <c r="L47" s="19"/>
      <c r="M47" s="1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47"/>
      <c r="Y47" s="49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12.75">
      <c r="A48" s="68"/>
      <c r="B48" s="70"/>
      <c r="C48" s="12">
        <v>3</v>
      </c>
      <c r="D48" s="20" t="s">
        <v>45</v>
      </c>
      <c r="E48" s="17"/>
      <c r="F48" s="19" t="s">
        <v>27</v>
      </c>
      <c r="G48" s="17"/>
      <c r="H48" s="19"/>
      <c r="I48" s="17"/>
      <c r="J48" s="19"/>
      <c r="K48" s="17"/>
      <c r="L48" s="19"/>
      <c r="M48" s="17"/>
      <c r="N48" s="19"/>
      <c r="O48" s="18"/>
      <c r="P48" s="19"/>
      <c r="Q48" s="18"/>
      <c r="R48" s="19"/>
      <c r="S48" s="18"/>
      <c r="T48" s="19"/>
      <c r="U48" s="18"/>
      <c r="V48" s="19"/>
      <c r="W48" s="18"/>
      <c r="X48" s="47"/>
      <c r="Y48" s="49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12.75">
      <c r="A49" s="68"/>
      <c r="B49" s="70"/>
      <c r="C49" s="12">
        <v>4</v>
      </c>
      <c r="D49" s="20" t="s">
        <v>46</v>
      </c>
      <c r="E49" s="17">
        <f>ROUND(B3*0.5/2.5,0)*2.5</f>
        <v>95</v>
      </c>
      <c r="F49" s="19" t="s">
        <v>6</v>
      </c>
      <c r="G49" s="17">
        <f>ROUND(B3*0.8/2.5,0)*2.5</f>
        <v>152.5</v>
      </c>
      <c r="H49" s="19" t="s">
        <v>6</v>
      </c>
      <c r="I49" s="17">
        <f>ROUND(B3*0.7/2.5,0)*2.5</f>
        <v>132.5</v>
      </c>
      <c r="J49" s="19" t="s">
        <v>2</v>
      </c>
      <c r="K49" s="17">
        <f>ROUND(B3*0.75/2.5,0)*2.5</f>
        <v>142.5</v>
      </c>
      <c r="L49" s="19" t="s">
        <v>13</v>
      </c>
      <c r="M49" s="17"/>
      <c r="N49" s="19"/>
      <c r="O49" s="18"/>
      <c r="P49" s="19"/>
      <c r="Q49" s="18"/>
      <c r="R49" s="19"/>
      <c r="S49" s="18"/>
      <c r="T49" s="19"/>
      <c r="U49" s="18"/>
      <c r="V49" s="19"/>
      <c r="W49" s="18"/>
      <c r="X49" s="47"/>
      <c r="Y49" s="49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12.75">
      <c r="A50" s="68"/>
      <c r="B50" s="71"/>
      <c r="C50" s="12">
        <v>5</v>
      </c>
      <c r="D50" s="20" t="s">
        <v>51</v>
      </c>
      <c r="E50" s="17"/>
      <c r="F50" s="19" t="s">
        <v>16</v>
      </c>
      <c r="G50" s="17"/>
      <c r="H50" s="19"/>
      <c r="I50" s="17"/>
      <c r="J50" s="19"/>
      <c r="K50" s="17"/>
      <c r="L50" s="19"/>
      <c r="M50" s="17"/>
      <c r="N50" s="19"/>
      <c r="O50" s="18"/>
      <c r="P50" s="19"/>
      <c r="Q50" s="18"/>
      <c r="R50" s="19"/>
      <c r="S50" s="18"/>
      <c r="T50" s="19"/>
      <c r="U50" s="18"/>
      <c r="V50" s="19"/>
      <c r="W50" s="18"/>
      <c r="X50" s="47"/>
      <c r="Y50" s="49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:34" ht="12.75">
      <c r="A51" s="69"/>
      <c r="B51" s="32">
        <f>B46+1</f>
        <v>38731</v>
      </c>
      <c r="C51" s="12"/>
      <c r="D51" s="12"/>
      <c r="E51" s="42"/>
      <c r="F51" s="19"/>
      <c r="G51" s="17"/>
      <c r="H51" s="19"/>
      <c r="I51" s="17"/>
      <c r="J51" s="19"/>
      <c r="K51" s="17"/>
      <c r="L51" s="19"/>
      <c r="M51" s="17"/>
      <c r="N51" s="19"/>
      <c r="O51" s="18"/>
      <c r="P51" s="19"/>
      <c r="Q51" s="18"/>
      <c r="R51" s="19"/>
      <c r="S51" s="18"/>
      <c r="T51" s="19"/>
      <c r="U51" s="18"/>
      <c r="V51" s="19"/>
      <c r="W51" s="18"/>
      <c r="X51" s="47"/>
      <c r="Y51" s="49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ht="12.75" customHeight="1">
      <c r="A52" s="67" t="s">
        <v>56</v>
      </c>
      <c r="B52" s="64">
        <f>B51+1</f>
        <v>38732</v>
      </c>
      <c r="C52" s="12">
        <v>1</v>
      </c>
      <c r="D52" s="12" t="s">
        <v>37</v>
      </c>
      <c r="E52" s="13">
        <f>ROUND($B$1*0.5/2.5,0)*2.5</f>
        <v>90</v>
      </c>
      <c r="F52" s="19" t="s">
        <v>22</v>
      </c>
      <c r="G52" s="13">
        <f>ROUND($B$1*0.6/2.5,0)*2.5</f>
        <v>107.5</v>
      </c>
      <c r="H52" s="19" t="s">
        <v>6</v>
      </c>
      <c r="I52" s="13">
        <f>ROUND($B$1*0.7/2.5,0)*2.5</f>
        <v>125</v>
      </c>
      <c r="J52" s="19" t="s">
        <v>2</v>
      </c>
      <c r="K52" s="13">
        <f>ROUND($B$1*0.8/2.5,0)*2.5</f>
        <v>145</v>
      </c>
      <c r="L52" s="19" t="s">
        <v>5</v>
      </c>
      <c r="M52" s="17"/>
      <c r="N52" s="19"/>
      <c r="O52" s="18"/>
      <c r="P52" s="19"/>
      <c r="Q52" s="18"/>
      <c r="R52" s="19"/>
      <c r="S52" s="18"/>
      <c r="T52" s="19"/>
      <c r="U52" s="18"/>
      <c r="V52" s="19"/>
      <c r="W52" s="18"/>
      <c r="X52" s="47"/>
      <c r="Y52" s="49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ht="12.75">
      <c r="A53" s="68"/>
      <c r="B53" s="65"/>
      <c r="C53" s="12">
        <v>2</v>
      </c>
      <c r="D53" s="12" t="s">
        <v>38</v>
      </c>
      <c r="E53" s="13">
        <f>ROUND($B$2*0.5/2.5,0)*2.5</f>
        <v>65</v>
      </c>
      <c r="F53" s="19" t="s">
        <v>22</v>
      </c>
      <c r="G53" s="13">
        <f>ROUND($B$2*0.6/2.5,0)*2.5</f>
        <v>77.5</v>
      </c>
      <c r="H53" s="19" t="s">
        <v>6</v>
      </c>
      <c r="I53" s="13">
        <f>ROUND($B$2*0.7/2.5,0)*2.5</f>
        <v>90</v>
      </c>
      <c r="J53" s="19" t="s">
        <v>2</v>
      </c>
      <c r="K53" s="13">
        <f>ROUND($B$2*0.8/2.5,0)*2.5</f>
        <v>105</v>
      </c>
      <c r="L53" s="19" t="s">
        <v>3</v>
      </c>
      <c r="M53" s="17"/>
      <c r="N53" s="19"/>
      <c r="O53" s="18"/>
      <c r="P53" s="19"/>
      <c r="Q53" s="18"/>
      <c r="R53" s="19"/>
      <c r="S53" s="18"/>
      <c r="T53" s="19"/>
      <c r="U53" s="18"/>
      <c r="V53" s="19"/>
      <c r="W53" s="18"/>
      <c r="X53" s="47"/>
      <c r="Y53" s="49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ht="12.75">
      <c r="A54" s="68"/>
      <c r="B54" s="65"/>
      <c r="C54" s="12">
        <v>3</v>
      </c>
      <c r="D54" s="12" t="s">
        <v>42</v>
      </c>
      <c r="E54" s="17"/>
      <c r="F54" s="19" t="s">
        <v>15</v>
      </c>
      <c r="G54" s="17"/>
      <c r="H54" s="19"/>
      <c r="I54" s="17"/>
      <c r="J54" s="19"/>
      <c r="K54" s="17"/>
      <c r="L54" s="19"/>
      <c r="M54" s="17"/>
      <c r="N54" s="19"/>
      <c r="O54" s="18"/>
      <c r="P54" s="19"/>
      <c r="Q54" s="18"/>
      <c r="R54" s="19"/>
      <c r="S54" s="18"/>
      <c r="T54" s="19"/>
      <c r="U54" s="18"/>
      <c r="V54" s="19"/>
      <c r="W54" s="18"/>
      <c r="X54" s="47"/>
      <c r="Y54" s="49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ht="12.75">
      <c r="A55" s="68"/>
      <c r="B55" s="65"/>
      <c r="C55" s="12">
        <v>4</v>
      </c>
      <c r="D55" s="12" t="s">
        <v>37</v>
      </c>
      <c r="E55" s="17">
        <f>B1*0.5</f>
        <v>90</v>
      </c>
      <c r="F55" s="19" t="s">
        <v>22</v>
      </c>
      <c r="G55" s="13">
        <f>ROUND($B$1*0.6/2.5,0)*2.5</f>
        <v>107.5</v>
      </c>
      <c r="H55" s="19" t="s">
        <v>22</v>
      </c>
      <c r="I55" s="13">
        <f>ROUND($B$1*0.7/2.5,0)*2.5</f>
        <v>125</v>
      </c>
      <c r="J55" s="19" t="s">
        <v>16</v>
      </c>
      <c r="K55" s="17"/>
      <c r="L55" s="19"/>
      <c r="M55" s="17"/>
      <c r="N55" s="19"/>
      <c r="O55" s="18"/>
      <c r="P55" s="19"/>
      <c r="Q55" s="18"/>
      <c r="R55" s="19"/>
      <c r="S55" s="18"/>
      <c r="T55" s="19"/>
      <c r="U55" s="18"/>
      <c r="V55" s="19"/>
      <c r="W55" s="18"/>
      <c r="X55" s="47"/>
      <c r="Y55" s="49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ht="12.75">
      <c r="A56" s="68"/>
      <c r="B56" s="66"/>
      <c r="C56" s="12">
        <v>5</v>
      </c>
      <c r="D56" s="12" t="s">
        <v>47</v>
      </c>
      <c r="E56" s="17"/>
      <c r="F56" s="19" t="s">
        <v>14</v>
      </c>
      <c r="G56" s="17"/>
      <c r="H56" s="19"/>
      <c r="I56" s="17"/>
      <c r="J56" s="19"/>
      <c r="K56" s="17"/>
      <c r="L56" s="19"/>
      <c r="M56" s="17"/>
      <c r="N56" s="19"/>
      <c r="O56" s="18"/>
      <c r="P56" s="19"/>
      <c r="Q56" s="18"/>
      <c r="R56" s="19"/>
      <c r="S56" s="18"/>
      <c r="T56" s="19"/>
      <c r="U56" s="18"/>
      <c r="V56" s="19"/>
      <c r="W56" s="18"/>
      <c r="X56" s="47"/>
      <c r="Y56" s="49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ht="12.75">
      <c r="A57" s="68"/>
      <c r="B57" s="32">
        <f>B52+1</f>
        <v>38733</v>
      </c>
      <c r="C57" s="12"/>
      <c r="D57" s="12"/>
      <c r="E57" s="17"/>
      <c r="F57" s="19"/>
      <c r="G57" s="17"/>
      <c r="H57" s="19"/>
      <c r="I57" s="17"/>
      <c r="J57" s="19"/>
      <c r="K57" s="17"/>
      <c r="L57" s="19"/>
      <c r="M57" s="17"/>
      <c r="N57" s="19"/>
      <c r="O57" s="18"/>
      <c r="P57" s="19"/>
      <c r="Q57" s="18"/>
      <c r="R57" s="19"/>
      <c r="S57" s="18"/>
      <c r="T57" s="19"/>
      <c r="U57" s="18"/>
      <c r="V57" s="19"/>
      <c r="W57" s="18"/>
      <c r="X57" s="47"/>
      <c r="Y57" s="49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ht="12.75">
      <c r="A58" s="68"/>
      <c r="B58" s="64">
        <f>B57+1</f>
        <v>38734</v>
      </c>
      <c r="C58" s="12">
        <v>1</v>
      </c>
      <c r="D58" s="12" t="s">
        <v>48</v>
      </c>
      <c r="E58" s="17">
        <f>ROUND(B3*0.5/2.5,0)*2.5</f>
        <v>95</v>
      </c>
      <c r="F58" s="19" t="s">
        <v>6</v>
      </c>
      <c r="G58" s="17">
        <f>ROUND(B3*0.6/2.5,0)*2.5</f>
        <v>115</v>
      </c>
      <c r="H58" s="19" t="s">
        <v>6</v>
      </c>
      <c r="I58" s="17">
        <f>ROUND(B3*0.7/2.5,0)*2.5</f>
        <v>132.5</v>
      </c>
      <c r="J58" s="19" t="s">
        <v>2</v>
      </c>
      <c r="K58" s="17">
        <f>ROUND(B3*0.8/2.5,0)*2.5</f>
        <v>152.5</v>
      </c>
      <c r="L58" s="19" t="s">
        <v>5</v>
      </c>
      <c r="M58" s="17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47"/>
      <c r="Y58" s="49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ht="12.75">
      <c r="A59" s="68"/>
      <c r="B59" s="70"/>
      <c r="C59" s="61">
        <v>2</v>
      </c>
      <c r="D59" s="61" t="s">
        <v>38</v>
      </c>
      <c r="E59" s="13">
        <f>ROUND($B$2*0.5/2.5,0)*2.5</f>
        <v>65</v>
      </c>
      <c r="F59" s="19" t="s">
        <v>25</v>
      </c>
      <c r="G59" s="13">
        <f>ROUND($B$2*0.55/2.5,0)*2.5</f>
        <v>72.5</v>
      </c>
      <c r="H59" s="19" t="s">
        <v>28</v>
      </c>
      <c r="I59" s="13">
        <f>ROUND($B$2*0.6/2.5,0)*2.5</f>
        <v>77.5</v>
      </c>
      <c r="J59" s="19" t="s">
        <v>24</v>
      </c>
      <c r="K59" s="13">
        <f>ROUND($B$2*0.65/2.5,0)*2.5</f>
        <v>85</v>
      </c>
      <c r="L59" s="19" t="s">
        <v>22</v>
      </c>
      <c r="M59" s="13">
        <f>ROUND($B$2*0.7/2.5,0)*2.5</f>
        <v>90</v>
      </c>
      <c r="N59" s="19" t="s">
        <v>6</v>
      </c>
      <c r="O59" s="18">
        <f>B2*0.75</f>
        <v>97.5</v>
      </c>
      <c r="P59" s="19" t="s">
        <v>2</v>
      </c>
      <c r="Q59" s="13">
        <f>ROUND($B$2*0.8/2.5,0)*2.5</f>
        <v>105</v>
      </c>
      <c r="R59" s="19" t="s">
        <v>10</v>
      </c>
      <c r="S59" s="13">
        <f>ROUND($B$2*0.85/2.5,0)*2.5</f>
        <v>110</v>
      </c>
      <c r="T59" s="19" t="s">
        <v>12</v>
      </c>
      <c r="U59" s="13">
        <f>ROUND($B$2*0.8/2.5,0)*2.5</f>
        <v>105</v>
      </c>
      <c r="V59" s="19" t="s">
        <v>10</v>
      </c>
      <c r="W59" s="13">
        <f>ROUND($B$2*0.75/2.5,0)*2.5</f>
        <v>97.5</v>
      </c>
      <c r="X59" s="47" t="s">
        <v>2</v>
      </c>
      <c r="Y59" s="55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12.75">
      <c r="A60" s="68"/>
      <c r="B60" s="70"/>
      <c r="C60" s="62"/>
      <c r="D60" s="62"/>
      <c r="E60" s="13">
        <f>ROUND($B$2*0.7/2.5,0)*2.5</f>
        <v>90</v>
      </c>
      <c r="F60" s="19" t="s">
        <v>6</v>
      </c>
      <c r="G60" s="13">
        <f>ROUND($B$2*0.65/2.5,0)*2.5</f>
        <v>85</v>
      </c>
      <c r="H60" s="19" t="s">
        <v>24</v>
      </c>
      <c r="I60" s="13">
        <f>ROUND($B$2*0.6/2.5,0)*2.5</f>
        <v>77.5</v>
      </c>
      <c r="J60" s="19" t="s">
        <v>25</v>
      </c>
      <c r="K60" s="13">
        <f>ROUND($B$2*0.55/2.5,0)*2.5</f>
        <v>72.5</v>
      </c>
      <c r="L60" s="19" t="s">
        <v>26</v>
      </c>
      <c r="M60" s="13">
        <f>ROUND($B$2*0.5/2.5,0)*2.5</f>
        <v>65</v>
      </c>
      <c r="N60" s="19" t="s">
        <v>29</v>
      </c>
      <c r="O60" s="18"/>
      <c r="P60" s="19"/>
      <c r="Q60" s="13"/>
      <c r="R60" s="19"/>
      <c r="S60" s="13"/>
      <c r="T60" s="19"/>
      <c r="U60" s="13"/>
      <c r="V60" s="19"/>
      <c r="W60" s="18"/>
      <c r="X60" s="47"/>
      <c r="Y60" s="57"/>
      <c r="Z60" s="50"/>
      <c r="AA60" s="58"/>
      <c r="AB60" s="50"/>
      <c r="AC60" s="58"/>
      <c r="AD60" s="50"/>
      <c r="AE60" s="58"/>
      <c r="AF60" s="50"/>
      <c r="AG60" s="58"/>
      <c r="AH60" s="50"/>
    </row>
    <row r="61" spans="1:34" ht="12.75">
      <c r="A61" s="68"/>
      <c r="B61" s="70"/>
      <c r="C61" s="12">
        <v>3</v>
      </c>
      <c r="D61" s="12" t="s">
        <v>42</v>
      </c>
      <c r="E61" s="17"/>
      <c r="F61" s="19" t="s">
        <v>15</v>
      </c>
      <c r="G61" s="17"/>
      <c r="H61" s="19"/>
      <c r="I61" s="17"/>
      <c r="J61" s="19"/>
      <c r="K61" s="17"/>
      <c r="L61" s="19"/>
      <c r="M61" s="17"/>
      <c r="N61" s="19"/>
      <c r="O61" s="18"/>
      <c r="P61" s="19"/>
      <c r="Q61" s="18"/>
      <c r="R61" s="19"/>
      <c r="S61" s="18"/>
      <c r="T61" s="19"/>
      <c r="U61" s="18"/>
      <c r="V61" s="19"/>
      <c r="W61" s="18"/>
      <c r="X61" s="47"/>
      <c r="Y61" s="49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ht="12.75">
      <c r="A62" s="68"/>
      <c r="B62" s="70"/>
      <c r="C62" s="12">
        <v>4</v>
      </c>
      <c r="D62" s="12" t="s">
        <v>46</v>
      </c>
      <c r="E62" s="17">
        <f>ROUND(B3*0.5/2.5,0)*2.5</f>
        <v>95</v>
      </c>
      <c r="F62" s="19" t="s">
        <v>6</v>
      </c>
      <c r="G62" s="17">
        <f>ROUND(B3*0.6/2.5,0)*2.5</f>
        <v>115</v>
      </c>
      <c r="H62" s="19" t="s">
        <v>6</v>
      </c>
      <c r="I62" s="17">
        <f>ROUND(B3*0.7/2.5,0)*2.5</f>
        <v>132.5</v>
      </c>
      <c r="J62" s="19" t="s">
        <v>9</v>
      </c>
      <c r="K62" s="17"/>
      <c r="L62" s="19"/>
      <c r="M62" s="17"/>
      <c r="N62" s="19"/>
      <c r="O62" s="18"/>
      <c r="P62" s="19"/>
      <c r="Q62" s="18"/>
      <c r="R62" s="19"/>
      <c r="S62" s="18"/>
      <c r="T62" s="19"/>
      <c r="U62" s="18"/>
      <c r="V62" s="19"/>
      <c r="W62" s="18"/>
      <c r="X62" s="47"/>
      <c r="Y62" s="49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ht="12.75">
      <c r="A63" s="68"/>
      <c r="B63" s="71"/>
      <c r="C63" s="12">
        <v>5</v>
      </c>
      <c r="D63" s="12" t="s">
        <v>51</v>
      </c>
      <c r="E63" s="17"/>
      <c r="F63" s="19" t="s">
        <v>16</v>
      </c>
      <c r="G63" s="17"/>
      <c r="H63" s="19"/>
      <c r="I63" s="17"/>
      <c r="J63" s="19"/>
      <c r="K63" s="17"/>
      <c r="L63" s="19"/>
      <c r="M63" s="17"/>
      <c r="N63" s="19"/>
      <c r="O63" s="18"/>
      <c r="P63" s="19"/>
      <c r="Q63" s="18"/>
      <c r="R63" s="19"/>
      <c r="S63" s="18"/>
      <c r="T63" s="19"/>
      <c r="U63" s="18"/>
      <c r="V63" s="19"/>
      <c r="W63" s="18"/>
      <c r="X63" s="47"/>
      <c r="Y63" s="49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ht="12.75">
      <c r="A64" s="68"/>
      <c r="B64" s="32">
        <f>B58+1</f>
        <v>38735</v>
      </c>
      <c r="C64" s="12"/>
      <c r="D64" s="12"/>
      <c r="E64" s="42"/>
      <c r="F64" s="19"/>
      <c r="G64" s="17"/>
      <c r="H64" s="19"/>
      <c r="I64" s="17"/>
      <c r="J64" s="19"/>
      <c r="K64" s="17"/>
      <c r="L64" s="19"/>
      <c r="M64" s="17"/>
      <c r="N64" s="19"/>
      <c r="O64" s="18"/>
      <c r="P64" s="19"/>
      <c r="Q64" s="18"/>
      <c r="R64" s="19"/>
      <c r="S64" s="18"/>
      <c r="T64" s="19"/>
      <c r="U64" s="18"/>
      <c r="V64" s="19"/>
      <c r="W64" s="18"/>
      <c r="X64" s="47"/>
      <c r="Y64" s="49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34" ht="12.75">
      <c r="A65" s="68"/>
      <c r="B65" s="64">
        <f>B64+1</f>
        <v>38736</v>
      </c>
      <c r="C65" s="12">
        <v>1</v>
      </c>
      <c r="D65" s="12" t="s">
        <v>37</v>
      </c>
      <c r="E65" s="13">
        <f>ROUND($B$1*0.5/2.5,0)*2.5</f>
        <v>90</v>
      </c>
      <c r="F65" s="19" t="s">
        <v>22</v>
      </c>
      <c r="G65" s="13">
        <f>ROUND($B$1*0.6/2.5,0)*2.5</f>
        <v>107.5</v>
      </c>
      <c r="H65" s="19" t="s">
        <v>6</v>
      </c>
      <c r="I65" s="13">
        <f>ROUND($B$1*0.7/2.5,0)*2.5</f>
        <v>125</v>
      </c>
      <c r="J65" s="19" t="s">
        <v>2</v>
      </c>
      <c r="K65" s="13">
        <f>ROUND($B$1*0.8/2.5,0)*2.5</f>
        <v>145</v>
      </c>
      <c r="L65" s="19" t="s">
        <v>19</v>
      </c>
      <c r="M65" s="13">
        <f>ROUND($B$1*0.85/2.5,0)*2.5</f>
        <v>152.5</v>
      </c>
      <c r="N65" s="19" t="s">
        <v>4</v>
      </c>
      <c r="O65" s="18"/>
      <c r="P65" s="19"/>
      <c r="Q65" s="18"/>
      <c r="R65" s="19"/>
      <c r="S65" s="18"/>
      <c r="T65" s="19"/>
      <c r="U65" s="18"/>
      <c r="V65" s="19"/>
      <c r="W65" s="18"/>
      <c r="X65" s="47"/>
      <c r="Y65" s="49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34" ht="12.75">
      <c r="A66" s="68"/>
      <c r="B66" s="70"/>
      <c r="C66" s="12">
        <v>2</v>
      </c>
      <c r="D66" s="12" t="s">
        <v>38</v>
      </c>
      <c r="E66" s="13">
        <f>ROUND($B$2*0.5/2.5,0)*2.5</f>
        <v>65</v>
      </c>
      <c r="F66" s="19" t="s">
        <v>22</v>
      </c>
      <c r="G66" s="13">
        <f>ROUND($B$2*0.6/2.5,0)*2.5</f>
        <v>77.5</v>
      </c>
      <c r="H66" s="19" t="s">
        <v>6</v>
      </c>
      <c r="I66" s="13">
        <f>ROUND($B$2*0.7/2.5,0)*2.5</f>
        <v>90</v>
      </c>
      <c r="J66" s="19" t="s">
        <v>2</v>
      </c>
      <c r="K66" s="13">
        <f>ROUND($B$2*0.8/2.5,0)*2.5</f>
        <v>105</v>
      </c>
      <c r="L66" s="19" t="s">
        <v>3</v>
      </c>
      <c r="M66" s="17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47"/>
      <c r="Y66" s="49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ht="12.75">
      <c r="A67" s="68"/>
      <c r="B67" s="70"/>
      <c r="C67" s="12">
        <v>3</v>
      </c>
      <c r="D67" s="12" t="s">
        <v>42</v>
      </c>
      <c r="E67" s="42"/>
      <c r="F67" s="19" t="s">
        <v>15</v>
      </c>
      <c r="G67" s="17"/>
      <c r="H67" s="19"/>
      <c r="I67" s="17"/>
      <c r="J67" s="19"/>
      <c r="K67" s="17"/>
      <c r="L67" s="19"/>
      <c r="M67" s="17"/>
      <c r="N67" s="19"/>
      <c r="O67" s="18"/>
      <c r="P67" s="19"/>
      <c r="Q67" s="18"/>
      <c r="R67" s="19"/>
      <c r="S67" s="18"/>
      <c r="T67" s="19"/>
      <c r="U67" s="18"/>
      <c r="V67" s="19"/>
      <c r="W67" s="18"/>
      <c r="X67" s="47"/>
      <c r="Y67" s="49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ht="12.75">
      <c r="A68" s="68"/>
      <c r="B68" s="70"/>
      <c r="C68" s="12">
        <v>4</v>
      </c>
      <c r="D68" s="12" t="s">
        <v>37</v>
      </c>
      <c r="E68" s="13">
        <f>ROUND($B$1*0.5/2.5,0)*2.5</f>
        <v>90</v>
      </c>
      <c r="F68" s="19" t="s">
        <v>24</v>
      </c>
      <c r="G68" s="13">
        <f>ROUND($B$1*0.6/2.5,0)*2.5</f>
        <v>107.5</v>
      </c>
      <c r="H68" s="19" t="s">
        <v>24</v>
      </c>
      <c r="I68" s="13">
        <f>ROUND($B$1*0.65/2.5,0)*2.5</f>
        <v>117.5</v>
      </c>
      <c r="J68" s="19" t="s">
        <v>21</v>
      </c>
      <c r="K68" s="17"/>
      <c r="L68" s="19"/>
      <c r="M68" s="17"/>
      <c r="N68" s="19"/>
      <c r="O68" s="18"/>
      <c r="P68" s="19"/>
      <c r="Q68" s="18"/>
      <c r="R68" s="19"/>
      <c r="S68" s="18"/>
      <c r="T68" s="19"/>
      <c r="U68" s="18"/>
      <c r="V68" s="19"/>
      <c r="W68" s="18"/>
      <c r="X68" s="47"/>
      <c r="Y68" s="49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ht="12.75">
      <c r="A69" s="68"/>
      <c r="B69" s="70"/>
      <c r="C69" s="12">
        <v>5</v>
      </c>
      <c r="D69" s="12" t="s">
        <v>45</v>
      </c>
      <c r="E69" s="17"/>
      <c r="F69" s="19" t="s">
        <v>30</v>
      </c>
      <c r="G69" s="17"/>
      <c r="H69" s="19"/>
      <c r="I69" s="17"/>
      <c r="J69" s="19"/>
      <c r="K69" s="17"/>
      <c r="L69" s="19"/>
      <c r="M69" s="17"/>
      <c r="N69" s="19"/>
      <c r="O69" s="18"/>
      <c r="P69" s="19"/>
      <c r="Q69" s="18"/>
      <c r="R69" s="19"/>
      <c r="S69" s="18"/>
      <c r="T69" s="19"/>
      <c r="U69" s="18"/>
      <c r="V69" s="19"/>
      <c r="W69" s="18"/>
      <c r="X69" s="47"/>
      <c r="Y69" s="49"/>
      <c r="Z69" s="50"/>
      <c r="AA69" s="50"/>
      <c r="AB69" s="50"/>
      <c r="AC69" s="50"/>
      <c r="AD69" s="50"/>
      <c r="AE69" s="50"/>
      <c r="AF69" s="50"/>
      <c r="AG69" s="50"/>
      <c r="AH69" s="50"/>
    </row>
    <row r="70" spans="1:34" ht="12.75">
      <c r="A70" s="68"/>
      <c r="B70" s="71"/>
      <c r="C70" s="12">
        <v>6</v>
      </c>
      <c r="D70" s="12" t="s">
        <v>47</v>
      </c>
      <c r="E70" s="17"/>
      <c r="F70" s="19" t="s">
        <v>14</v>
      </c>
      <c r="G70" s="17"/>
      <c r="H70" s="19"/>
      <c r="I70" s="17"/>
      <c r="J70" s="19"/>
      <c r="K70" s="17"/>
      <c r="L70" s="19"/>
      <c r="M70" s="17"/>
      <c r="N70" s="19"/>
      <c r="O70" s="18"/>
      <c r="P70" s="19"/>
      <c r="Q70" s="18"/>
      <c r="R70" s="19"/>
      <c r="S70" s="18"/>
      <c r="T70" s="19"/>
      <c r="U70" s="18"/>
      <c r="V70" s="19"/>
      <c r="W70" s="18"/>
      <c r="X70" s="47"/>
      <c r="Y70" s="49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 ht="12.75">
      <c r="A71" s="68"/>
      <c r="B71" s="64">
        <f>B65+1</f>
        <v>38737</v>
      </c>
      <c r="C71" s="12">
        <v>1</v>
      </c>
      <c r="D71" s="12" t="s">
        <v>44</v>
      </c>
      <c r="E71" s="17">
        <f>ROUND(B3*0.5/2.5,0)*2.5</f>
        <v>95</v>
      </c>
      <c r="F71" s="19" t="s">
        <v>0</v>
      </c>
      <c r="G71" s="17">
        <f>ROUND(B3*0.6/2.5,0)*2.5</f>
        <v>115</v>
      </c>
      <c r="H71" s="19" t="s">
        <v>2</v>
      </c>
      <c r="I71" s="17">
        <f>ROUND(B3*0.65/2.5,0)*2.5</f>
        <v>122.5</v>
      </c>
      <c r="J71" s="19" t="s">
        <v>11</v>
      </c>
      <c r="K71" s="17"/>
      <c r="L71" s="19"/>
      <c r="M71" s="17"/>
      <c r="N71" s="19"/>
      <c r="O71" s="18"/>
      <c r="P71" s="19"/>
      <c r="Q71" s="18"/>
      <c r="R71" s="19"/>
      <c r="S71" s="18"/>
      <c r="T71" s="19"/>
      <c r="U71" s="18"/>
      <c r="V71" s="19"/>
      <c r="W71" s="18"/>
      <c r="X71" s="47"/>
      <c r="Y71" s="49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 ht="12.75">
      <c r="A72" s="68"/>
      <c r="B72" s="70"/>
      <c r="C72" s="12">
        <v>2</v>
      </c>
      <c r="D72" s="12" t="s">
        <v>38</v>
      </c>
      <c r="E72" s="13">
        <f>ROUND($B$2*0.5/2.5,0)*2.5</f>
        <v>65</v>
      </c>
      <c r="F72" s="19" t="s">
        <v>24</v>
      </c>
      <c r="G72" s="17">
        <f>B2*0.6</f>
        <v>78</v>
      </c>
      <c r="H72" s="19" t="s">
        <v>24</v>
      </c>
      <c r="I72" s="13">
        <f>ROUND($B$2*0.65/2.5,0)*2.5</f>
        <v>85</v>
      </c>
      <c r="J72" s="19" t="s">
        <v>18</v>
      </c>
      <c r="K72" s="17"/>
      <c r="L72" s="19"/>
      <c r="M72" s="17"/>
      <c r="N72" s="19"/>
      <c r="O72" s="18"/>
      <c r="P72" s="19"/>
      <c r="Q72" s="18"/>
      <c r="R72" s="19"/>
      <c r="S72" s="18"/>
      <c r="T72" s="19"/>
      <c r="U72" s="18"/>
      <c r="V72" s="19"/>
      <c r="W72" s="18"/>
      <c r="X72" s="47"/>
      <c r="Y72" s="49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34" ht="12.75">
      <c r="A73" s="68"/>
      <c r="B73" s="70"/>
      <c r="C73" s="12">
        <v>3</v>
      </c>
      <c r="D73" s="12" t="s">
        <v>53</v>
      </c>
      <c r="E73" s="17"/>
      <c r="F73" s="19" t="s">
        <v>15</v>
      </c>
      <c r="G73" s="17"/>
      <c r="H73" s="19"/>
      <c r="I73" s="17"/>
      <c r="J73" s="19"/>
      <c r="K73" s="17"/>
      <c r="L73" s="19"/>
      <c r="M73" s="17"/>
      <c r="N73" s="19"/>
      <c r="O73" s="18"/>
      <c r="P73" s="19"/>
      <c r="Q73" s="18"/>
      <c r="R73" s="19"/>
      <c r="S73" s="18"/>
      <c r="T73" s="19"/>
      <c r="U73" s="18"/>
      <c r="V73" s="19"/>
      <c r="W73" s="18"/>
      <c r="X73" s="47"/>
      <c r="Y73" s="49"/>
      <c r="Z73" s="50"/>
      <c r="AA73" s="50"/>
      <c r="AB73" s="50"/>
      <c r="AC73" s="50"/>
      <c r="AD73" s="50"/>
      <c r="AE73" s="50"/>
      <c r="AF73" s="50"/>
      <c r="AG73" s="50"/>
      <c r="AH73" s="50"/>
    </row>
    <row r="74" spans="1:34" ht="12.75">
      <c r="A74" s="68"/>
      <c r="B74" s="70"/>
      <c r="C74" s="12">
        <v>4</v>
      </c>
      <c r="D74" s="12" t="s">
        <v>49</v>
      </c>
      <c r="E74" s="17">
        <f>ROUND(B3*0.6/2.5,0)*2.5</f>
        <v>115</v>
      </c>
      <c r="F74" s="19" t="s">
        <v>6</v>
      </c>
      <c r="G74" s="17">
        <f>ROUND(B3*0.7/2.5,0)*2.5</f>
        <v>132.5</v>
      </c>
      <c r="H74" s="19" t="s">
        <v>23</v>
      </c>
      <c r="I74" s="17">
        <f>ROUND(B3*0.8/2.5,0)*2.5</f>
        <v>152.5</v>
      </c>
      <c r="J74" s="19" t="s">
        <v>23</v>
      </c>
      <c r="K74" s="17">
        <f>ROUND(B3*0.85/2.5,0)*2.5</f>
        <v>162.5</v>
      </c>
      <c r="L74" s="19" t="s">
        <v>7</v>
      </c>
      <c r="M74" s="17"/>
      <c r="N74" s="19"/>
      <c r="O74" s="18"/>
      <c r="P74" s="19"/>
      <c r="Q74" s="18"/>
      <c r="R74" s="19"/>
      <c r="S74" s="18"/>
      <c r="T74" s="19"/>
      <c r="U74" s="18"/>
      <c r="V74" s="19"/>
      <c r="W74" s="18"/>
      <c r="X74" s="47"/>
      <c r="Y74" s="49"/>
      <c r="Z74" s="50"/>
      <c r="AA74" s="50"/>
      <c r="AB74" s="50"/>
      <c r="AC74" s="50"/>
      <c r="AD74" s="50"/>
      <c r="AE74" s="50"/>
      <c r="AF74" s="50"/>
      <c r="AG74" s="50"/>
      <c r="AH74" s="50"/>
    </row>
    <row r="75" spans="1:34" ht="12.75">
      <c r="A75" s="68"/>
      <c r="B75" s="71"/>
      <c r="C75" s="12">
        <v>5</v>
      </c>
      <c r="D75" s="12" t="s">
        <v>20</v>
      </c>
      <c r="E75" s="17"/>
      <c r="F75" s="19" t="s">
        <v>16</v>
      </c>
      <c r="G75" s="17"/>
      <c r="H75" s="19"/>
      <c r="I75" s="17"/>
      <c r="J75" s="19"/>
      <c r="K75" s="17"/>
      <c r="L75" s="19"/>
      <c r="M75" s="17"/>
      <c r="N75" s="19"/>
      <c r="O75" s="18"/>
      <c r="P75" s="19"/>
      <c r="Q75" s="18"/>
      <c r="R75" s="19"/>
      <c r="S75" s="18"/>
      <c r="T75" s="19"/>
      <c r="U75" s="18"/>
      <c r="V75" s="19"/>
      <c r="W75" s="18"/>
      <c r="X75" s="47"/>
      <c r="Y75" s="49"/>
      <c r="Z75" s="50"/>
      <c r="AA75" s="50"/>
      <c r="AB75" s="50"/>
      <c r="AC75" s="50"/>
      <c r="AD75" s="50"/>
      <c r="AE75" s="50"/>
      <c r="AF75" s="50"/>
      <c r="AG75" s="50"/>
      <c r="AH75" s="50"/>
    </row>
    <row r="76" spans="1:34" ht="12.75">
      <c r="A76" s="69"/>
      <c r="B76" s="32">
        <f>B71+1</f>
        <v>38738</v>
      </c>
      <c r="C76" s="12"/>
      <c r="D76" s="12"/>
      <c r="E76" s="42"/>
      <c r="F76" s="19"/>
      <c r="G76" s="17"/>
      <c r="H76" s="19"/>
      <c r="I76" s="17"/>
      <c r="J76" s="19"/>
      <c r="K76" s="17"/>
      <c r="L76" s="19"/>
      <c r="M76" s="17"/>
      <c r="N76" s="19"/>
      <c r="O76" s="18"/>
      <c r="P76" s="19"/>
      <c r="Q76" s="18"/>
      <c r="R76" s="19"/>
      <c r="S76" s="18"/>
      <c r="T76" s="19"/>
      <c r="U76" s="18"/>
      <c r="V76" s="19"/>
      <c r="W76" s="18"/>
      <c r="X76" s="47"/>
      <c r="Y76" s="49"/>
      <c r="Z76" s="50"/>
      <c r="AA76" s="50"/>
      <c r="AB76" s="50"/>
      <c r="AC76" s="50"/>
      <c r="AD76" s="50"/>
      <c r="AE76" s="50"/>
      <c r="AF76" s="50"/>
      <c r="AG76" s="50"/>
      <c r="AH76" s="50"/>
    </row>
    <row r="77" spans="1:34" ht="12.75">
      <c r="A77" s="67" t="s">
        <v>57</v>
      </c>
      <c r="B77" s="64">
        <f>B76+1</f>
        <v>38739</v>
      </c>
      <c r="C77" s="12">
        <v>1</v>
      </c>
      <c r="D77" s="12" t="s">
        <v>37</v>
      </c>
      <c r="E77" s="13">
        <f>ROUND($B$1*0.5/2.5,0)*2.5</f>
        <v>90</v>
      </c>
      <c r="F77" s="19" t="s">
        <v>22</v>
      </c>
      <c r="G77" s="13">
        <f>ROUND($B$1*0.6/2.5,0)*2.5</f>
        <v>107.5</v>
      </c>
      <c r="H77" s="19" t="s">
        <v>6</v>
      </c>
      <c r="I77" s="13">
        <f>ROUND($B$1*0.7/2.5,0)*2.5</f>
        <v>125</v>
      </c>
      <c r="J77" s="19" t="s">
        <v>2</v>
      </c>
      <c r="K77" s="13">
        <f>ROUND($B$1*0.8/2.5,0)*2.5</f>
        <v>145</v>
      </c>
      <c r="L77" s="19" t="s">
        <v>31</v>
      </c>
      <c r="M77" s="17"/>
      <c r="N77" s="19"/>
      <c r="O77" s="17"/>
      <c r="P77" s="19"/>
      <c r="Q77" s="17"/>
      <c r="R77" s="19"/>
      <c r="S77" s="17"/>
      <c r="T77" s="19"/>
      <c r="U77" s="17"/>
      <c r="V77" s="19"/>
      <c r="W77" s="17"/>
      <c r="X77" s="47"/>
      <c r="Y77" s="53"/>
      <c r="Z77" s="50"/>
      <c r="AA77" s="54"/>
      <c r="AB77" s="50"/>
      <c r="AC77" s="54"/>
      <c r="AD77" s="50"/>
      <c r="AE77" s="54"/>
      <c r="AF77" s="50"/>
      <c r="AG77" s="54"/>
      <c r="AH77" s="50"/>
    </row>
    <row r="78" spans="1:34" ht="12.75">
      <c r="A78" s="68"/>
      <c r="B78" s="70"/>
      <c r="C78" s="12">
        <v>2</v>
      </c>
      <c r="D78" s="12" t="s">
        <v>38</v>
      </c>
      <c r="E78" s="13">
        <f>ROUND($B$2*0.5/2.5,0)*2.5</f>
        <v>65</v>
      </c>
      <c r="F78" s="19" t="s">
        <v>22</v>
      </c>
      <c r="G78" s="13">
        <f>ROUND($B$2*0.6/2.5,0)*2.5</f>
        <v>77.5</v>
      </c>
      <c r="H78" s="19" t="s">
        <v>6</v>
      </c>
      <c r="I78" s="13">
        <f>ROUND($B$2*0.7/2.5,0)*2.5</f>
        <v>90</v>
      </c>
      <c r="J78" s="19" t="s">
        <v>2</v>
      </c>
      <c r="K78" s="13">
        <f>ROUND($B$2*0.8/2.5,0)*2.5</f>
        <v>105</v>
      </c>
      <c r="L78" s="19" t="s">
        <v>2</v>
      </c>
      <c r="M78" s="13">
        <f>ROUND($B$2*0.85/2.5,0)*2.5</f>
        <v>110</v>
      </c>
      <c r="N78" s="19" t="s">
        <v>4</v>
      </c>
      <c r="O78" s="13">
        <f>ROUND($B$2*0.8/2.5,0)*2.5</f>
        <v>105</v>
      </c>
      <c r="P78" s="19" t="s">
        <v>2</v>
      </c>
      <c r="Q78" s="17"/>
      <c r="R78" s="19"/>
      <c r="S78" s="17"/>
      <c r="T78" s="19"/>
      <c r="U78" s="17"/>
      <c r="V78" s="19"/>
      <c r="W78" s="17"/>
      <c r="X78" s="47"/>
      <c r="Y78" s="53"/>
      <c r="Z78" s="50"/>
      <c r="AA78" s="54"/>
      <c r="AB78" s="50"/>
      <c r="AC78" s="54"/>
      <c r="AD78" s="50"/>
      <c r="AE78" s="54"/>
      <c r="AF78" s="50"/>
      <c r="AG78" s="54"/>
      <c r="AH78" s="50"/>
    </row>
    <row r="79" spans="1:34" ht="12.75">
      <c r="A79" s="68"/>
      <c r="B79" s="70"/>
      <c r="C79" s="12">
        <v>3</v>
      </c>
      <c r="D79" s="12" t="s">
        <v>45</v>
      </c>
      <c r="E79" s="17"/>
      <c r="F79" s="19" t="s">
        <v>18</v>
      </c>
      <c r="G79" s="17"/>
      <c r="H79" s="19"/>
      <c r="I79" s="17"/>
      <c r="J79" s="19"/>
      <c r="K79" s="17"/>
      <c r="L79" s="19"/>
      <c r="M79" s="17"/>
      <c r="N79" s="19"/>
      <c r="O79" s="17"/>
      <c r="P79" s="19"/>
      <c r="Q79" s="17"/>
      <c r="R79" s="19"/>
      <c r="S79" s="17"/>
      <c r="T79" s="19"/>
      <c r="U79" s="17"/>
      <c r="V79" s="19"/>
      <c r="W79" s="17"/>
      <c r="X79" s="47"/>
      <c r="Y79" s="53"/>
      <c r="Z79" s="50"/>
      <c r="AA79" s="54"/>
      <c r="AB79" s="50"/>
      <c r="AC79" s="54"/>
      <c r="AD79" s="50"/>
      <c r="AE79" s="54"/>
      <c r="AF79" s="50"/>
      <c r="AG79" s="54"/>
      <c r="AH79" s="50"/>
    </row>
    <row r="80" spans="1:34" ht="12.75">
      <c r="A80" s="68"/>
      <c r="B80" s="70"/>
      <c r="C80" s="12">
        <v>4</v>
      </c>
      <c r="D80" s="12" t="s">
        <v>42</v>
      </c>
      <c r="E80" s="17"/>
      <c r="F80" s="19" t="s">
        <v>15</v>
      </c>
      <c r="G80" s="17"/>
      <c r="H80" s="19"/>
      <c r="I80" s="17"/>
      <c r="J80" s="19"/>
      <c r="K80" s="17"/>
      <c r="L80" s="19"/>
      <c r="M80" s="17"/>
      <c r="N80" s="19"/>
      <c r="O80" s="17"/>
      <c r="P80" s="19"/>
      <c r="Q80" s="17"/>
      <c r="R80" s="19"/>
      <c r="S80" s="17"/>
      <c r="T80" s="19"/>
      <c r="U80" s="17"/>
      <c r="V80" s="19"/>
      <c r="W80" s="17"/>
      <c r="X80" s="47"/>
      <c r="Y80" s="53"/>
      <c r="Z80" s="50"/>
      <c r="AA80" s="54"/>
      <c r="AB80" s="50"/>
      <c r="AC80" s="54"/>
      <c r="AD80" s="50"/>
      <c r="AE80" s="54"/>
      <c r="AF80" s="50"/>
      <c r="AG80" s="54"/>
      <c r="AH80" s="50"/>
    </row>
    <row r="81" spans="1:34" ht="12.75">
      <c r="A81" s="68"/>
      <c r="B81" s="71"/>
      <c r="C81" s="12">
        <v>5</v>
      </c>
      <c r="D81" s="12" t="s">
        <v>47</v>
      </c>
      <c r="E81" s="17"/>
      <c r="F81" s="19" t="s">
        <v>14</v>
      </c>
      <c r="G81" s="17"/>
      <c r="H81" s="19"/>
      <c r="I81" s="17"/>
      <c r="J81" s="19"/>
      <c r="K81" s="17"/>
      <c r="L81" s="19"/>
      <c r="M81" s="17"/>
      <c r="N81" s="19"/>
      <c r="O81" s="17"/>
      <c r="P81" s="19"/>
      <c r="Q81" s="17"/>
      <c r="R81" s="19"/>
      <c r="S81" s="17"/>
      <c r="T81" s="19"/>
      <c r="U81" s="17"/>
      <c r="V81" s="19"/>
      <c r="W81" s="17"/>
      <c r="X81" s="47"/>
      <c r="Y81" s="53"/>
      <c r="Z81" s="50"/>
      <c r="AA81" s="54"/>
      <c r="AB81" s="50"/>
      <c r="AC81" s="54"/>
      <c r="AD81" s="50"/>
      <c r="AE81" s="54"/>
      <c r="AF81" s="50"/>
      <c r="AG81" s="54"/>
      <c r="AH81" s="50"/>
    </row>
    <row r="82" spans="1:34" ht="12.75">
      <c r="A82" s="68"/>
      <c r="B82" s="32">
        <f>B77+1</f>
        <v>38740</v>
      </c>
      <c r="C82" s="12"/>
      <c r="D82" s="12"/>
      <c r="E82" s="17"/>
      <c r="F82" s="19"/>
      <c r="G82" s="17"/>
      <c r="H82" s="19"/>
      <c r="I82" s="17"/>
      <c r="J82" s="19"/>
      <c r="K82" s="17"/>
      <c r="L82" s="19"/>
      <c r="M82" s="17"/>
      <c r="N82" s="19"/>
      <c r="O82" s="18"/>
      <c r="P82" s="19"/>
      <c r="Q82" s="18"/>
      <c r="R82" s="19"/>
      <c r="S82" s="18"/>
      <c r="T82" s="19"/>
      <c r="U82" s="18"/>
      <c r="V82" s="19"/>
      <c r="W82" s="18"/>
      <c r="X82" s="47"/>
      <c r="Y82" s="49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:34" ht="12.75">
      <c r="A83" s="68"/>
      <c r="B83" s="64">
        <f>B82+1</f>
        <v>38741</v>
      </c>
      <c r="C83" s="12">
        <v>1</v>
      </c>
      <c r="D83" s="12" t="s">
        <v>44</v>
      </c>
      <c r="E83" s="17">
        <f>ROUND(B3*0.5/2.5,0)*2.5</f>
        <v>95</v>
      </c>
      <c r="F83" s="19" t="s">
        <v>0</v>
      </c>
      <c r="G83" s="17">
        <f>ROUND(B3*0.6/2.5,0)*2.5</f>
        <v>115</v>
      </c>
      <c r="H83" s="19" t="s">
        <v>2</v>
      </c>
      <c r="I83" s="17">
        <f>ROUND(B3*0.7/2.5,0)*2.5</f>
        <v>132.5</v>
      </c>
      <c r="J83" s="19" t="s">
        <v>8</v>
      </c>
      <c r="K83" s="17"/>
      <c r="L83" s="19"/>
      <c r="M83" s="17"/>
      <c r="N83" s="19"/>
      <c r="O83" s="18"/>
      <c r="P83" s="19"/>
      <c r="Q83" s="18"/>
      <c r="R83" s="19"/>
      <c r="S83" s="18"/>
      <c r="T83" s="19"/>
      <c r="U83" s="18"/>
      <c r="V83" s="19"/>
      <c r="W83" s="18"/>
      <c r="X83" s="47"/>
      <c r="Y83" s="49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 ht="12.75">
      <c r="A84" s="68"/>
      <c r="B84" s="70"/>
      <c r="C84" s="12">
        <v>2</v>
      </c>
      <c r="D84" s="12" t="s">
        <v>38</v>
      </c>
      <c r="E84" s="13">
        <f>ROUND($B$2*0.5/2.5,0)*2.5</f>
        <v>65</v>
      </c>
      <c r="F84" s="19" t="s">
        <v>22</v>
      </c>
      <c r="G84" s="13">
        <f>ROUND($B$2*0.6/2.5,0)*2.5</f>
        <v>77.5</v>
      </c>
      <c r="H84" s="19" t="s">
        <v>22</v>
      </c>
      <c r="I84" s="13">
        <f>ROUND($B$2*0.7/2.5,0)*2.5</f>
        <v>90</v>
      </c>
      <c r="J84" s="19" t="s">
        <v>32</v>
      </c>
      <c r="K84" s="17">
        <f>B2*0.75</f>
        <v>97.5</v>
      </c>
      <c r="L84" s="19" t="s">
        <v>9</v>
      </c>
      <c r="M84" s="17"/>
      <c r="N84" s="19"/>
      <c r="O84" s="18"/>
      <c r="P84" s="19"/>
      <c r="Q84" s="18"/>
      <c r="R84" s="19"/>
      <c r="S84" s="18"/>
      <c r="T84" s="19"/>
      <c r="U84" s="18"/>
      <c r="V84" s="19"/>
      <c r="W84" s="18"/>
      <c r="X84" s="47"/>
      <c r="Y84" s="49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:34" ht="12.75">
      <c r="A85" s="68"/>
      <c r="B85" s="70"/>
      <c r="C85" s="12">
        <v>3</v>
      </c>
      <c r="D85" s="12" t="s">
        <v>42</v>
      </c>
      <c r="E85" s="17"/>
      <c r="F85" s="19" t="s">
        <v>15</v>
      </c>
      <c r="G85" s="17"/>
      <c r="H85" s="19"/>
      <c r="I85" s="17"/>
      <c r="J85" s="19"/>
      <c r="K85" s="17"/>
      <c r="L85" s="19"/>
      <c r="M85" s="17"/>
      <c r="N85" s="19"/>
      <c r="O85" s="18"/>
      <c r="P85" s="19"/>
      <c r="Q85" s="18"/>
      <c r="R85" s="19"/>
      <c r="S85" s="18"/>
      <c r="T85" s="19"/>
      <c r="U85" s="18"/>
      <c r="V85" s="19"/>
      <c r="W85" s="18"/>
      <c r="X85" s="47"/>
      <c r="Y85" s="49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4" ht="12.75">
      <c r="A86" s="68"/>
      <c r="B86" s="70"/>
      <c r="C86" s="12">
        <v>4</v>
      </c>
      <c r="D86" s="12" t="s">
        <v>48</v>
      </c>
      <c r="E86" s="17">
        <f>ROUND(B3*0.5/2.5,0)*2.5</f>
        <v>95</v>
      </c>
      <c r="F86" s="19" t="s">
        <v>6</v>
      </c>
      <c r="G86" s="17">
        <f>ROUND(B3*0.6/2.5,0)*2.5</f>
        <v>115</v>
      </c>
      <c r="H86" s="19" t="s">
        <v>6</v>
      </c>
      <c r="I86" s="17">
        <f>ROUND(B3*0.7/2.5,0)*2.5</f>
        <v>132.5</v>
      </c>
      <c r="J86" s="19" t="s">
        <v>2</v>
      </c>
      <c r="K86" s="17">
        <f>ROUND(B3*0.8/2.5,0)*2.5</f>
        <v>152.5</v>
      </c>
      <c r="L86" s="19" t="s">
        <v>19</v>
      </c>
      <c r="M86" s="17">
        <f>ROUND(B3*0.85/2.5,0)*2.5</f>
        <v>162.5</v>
      </c>
      <c r="N86" s="19" t="s">
        <v>4</v>
      </c>
      <c r="O86" s="18"/>
      <c r="P86" s="19"/>
      <c r="Q86" s="18"/>
      <c r="R86" s="19"/>
      <c r="S86" s="18"/>
      <c r="T86" s="19"/>
      <c r="U86" s="18"/>
      <c r="V86" s="19"/>
      <c r="W86" s="18"/>
      <c r="X86" s="47"/>
      <c r="Y86" s="49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 ht="12.75">
      <c r="A87" s="68"/>
      <c r="B87" s="71"/>
      <c r="C87" s="12">
        <v>5</v>
      </c>
      <c r="D87" s="12" t="s">
        <v>43</v>
      </c>
      <c r="E87" s="17"/>
      <c r="F87" s="19" t="s">
        <v>16</v>
      </c>
      <c r="G87" s="17"/>
      <c r="H87" s="19"/>
      <c r="I87" s="17"/>
      <c r="J87" s="19"/>
      <c r="K87" s="17"/>
      <c r="L87" s="19"/>
      <c r="M87" s="17"/>
      <c r="N87" s="19"/>
      <c r="O87" s="18"/>
      <c r="P87" s="19"/>
      <c r="Q87" s="18"/>
      <c r="R87" s="19"/>
      <c r="S87" s="18"/>
      <c r="T87" s="19"/>
      <c r="U87" s="18"/>
      <c r="V87" s="19"/>
      <c r="W87" s="18"/>
      <c r="X87" s="47"/>
      <c r="Y87" s="49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ht="12.75">
      <c r="A88" s="68"/>
      <c r="B88" s="32">
        <f>B83+1</f>
        <v>38742</v>
      </c>
      <c r="C88" s="12"/>
      <c r="D88" s="12"/>
      <c r="E88" s="42"/>
      <c r="F88" s="19"/>
      <c r="G88" s="17"/>
      <c r="H88" s="19"/>
      <c r="I88" s="17"/>
      <c r="J88" s="19"/>
      <c r="K88" s="17"/>
      <c r="L88" s="19"/>
      <c r="M88" s="17"/>
      <c r="N88" s="19"/>
      <c r="O88" s="18"/>
      <c r="P88" s="19"/>
      <c r="Q88" s="18"/>
      <c r="R88" s="19"/>
      <c r="S88" s="18"/>
      <c r="T88" s="19"/>
      <c r="U88" s="18"/>
      <c r="V88" s="19"/>
      <c r="W88" s="18"/>
      <c r="X88" s="47"/>
      <c r="Y88" s="49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:34" ht="12.75">
      <c r="A89" s="68"/>
      <c r="B89" s="64">
        <f>B88+1</f>
        <v>38743</v>
      </c>
      <c r="C89" s="12">
        <v>1</v>
      </c>
      <c r="D89" s="12" t="s">
        <v>37</v>
      </c>
      <c r="E89" s="13">
        <f>ROUND($B$1*0.5/2.5,0)*2.5</f>
        <v>90</v>
      </c>
      <c r="F89" s="19" t="s">
        <v>22</v>
      </c>
      <c r="G89" s="13">
        <f>ROUND($B$1*0.6/2.5,0)*2.5</f>
        <v>107.5</v>
      </c>
      <c r="H89" s="19" t="s">
        <v>6</v>
      </c>
      <c r="I89" s="13">
        <f>ROUND($B$1*0.7/2.5,0)*2.5</f>
        <v>125</v>
      </c>
      <c r="J89" s="19" t="s">
        <v>2</v>
      </c>
      <c r="K89" s="13">
        <f>ROUND($B$1*0.8/2.5,0)*2.5</f>
        <v>145</v>
      </c>
      <c r="L89" s="19" t="s">
        <v>19</v>
      </c>
      <c r="M89" s="13">
        <f>ROUND($B$1*0.85/2.5,0)*2.5</f>
        <v>152.5</v>
      </c>
      <c r="N89" s="19" t="s">
        <v>4</v>
      </c>
      <c r="O89" s="18"/>
      <c r="P89" s="19"/>
      <c r="Q89" s="18"/>
      <c r="R89" s="19"/>
      <c r="S89" s="18"/>
      <c r="T89" s="19"/>
      <c r="U89" s="18"/>
      <c r="V89" s="19"/>
      <c r="W89" s="18"/>
      <c r="X89" s="47"/>
      <c r="Y89" s="49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ht="12.75">
      <c r="A90" s="68"/>
      <c r="B90" s="70"/>
      <c r="C90" s="12">
        <v>2</v>
      </c>
      <c r="D90" s="12" t="s">
        <v>38</v>
      </c>
      <c r="E90" s="13">
        <f>ROUND($B$2*0.5/2.5,0)*2.5</f>
        <v>65</v>
      </c>
      <c r="F90" s="19" t="s">
        <v>22</v>
      </c>
      <c r="G90" s="13">
        <f>ROUND($B$2*0.6/2.5,0)*2.5</f>
        <v>77.5</v>
      </c>
      <c r="H90" s="19" t="s">
        <v>6</v>
      </c>
      <c r="I90" s="13">
        <f>ROUND($B$2*0.7/2.5,0)*2.5</f>
        <v>90</v>
      </c>
      <c r="J90" s="19" t="s">
        <v>2</v>
      </c>
      <c r="K90" s="13">
        <f>ROUND($B$2*0.8/2.5,0)*2.5</f>
        <v>105</v>
      </c>
      <c r="L90" s="19" t="s">
        <v>3</v>
      </c>
      <c r="M90" s="17"/>
      <c r="N90" s="19"/>
      <c r="O90" s="18"/>
      <c r="P90" s="19"/>
      <c r="Q90" s="18"/>
      <c r="R90" s="19"/>
      <c r="S90" s="18"/>
      <c r="T90" s="19"/>
      <c r="U90" s="18"/>
      <c r="V90" s="19"/>
      <c r="W90" s="18"/>
      <c r="X90" s="47"/>
      <c r="Y90" s="49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ht="12.75">
      <c r="A91" s="68"/>
      <c r="B91" s="70"/>
      <c r="C91" s="12">
        <v>3</v>
      </c>
      <c r="D91" s="12" t="s">
        <v>45</v>
      </c>
      <c r="E91" s="17"/>
      <c r="F91" s="19" t="s">
        <v>18</v>
      </c>
      <c r="G91" s="17"/>
      <c r="H91" s="19"/>
      <c r="I91" s="17"/>
      <c r="J91" s="19"/>
      <c r="K91" s="17"/>
      <c r="L91" s="19"/>
      <c r="M91" s="17"/>
      <c r="N91" s="19"/>
      <c r="O91" s="18"/>
      <c r="P91" s="19"/>
      <c r="Q91" s="18"/>
      <c r="R91" s="19"/>
      <c r="S91" s="18"/>
      <c r="T91" s="19"/>
      <c r="U91" s="18"/>
      <c r="V91" s="19"/>
      <c r="W91" s="18"/>
      <c r="X91" s="47"/>
      <c r="Y91" s="49"/>
      <c r="Z91" s="50"/>
      <c r="AA91" s="50"/>
      <c r="AB91" s="50"/>
      <c r="AC91" s="50"/>
      <c r="AD91" s="50"/>
      <c r="AE91" s="50"/>
      <c r="AF91" s="50"/>
      <c r="AG91" s="50"/>
      <c r="AH91" s="50"/>
    </row>
    <row r="92" spans="1:34" ht="12.75">
      <c r="A92" s="68"/>
      <c r="B92" s="70"/>
      <c r="C92" s="12">
        <v>4</v>
      </c>
      <c r="D92" s="12" t="s">
        <v>42</v>
      </c>
      <c r="E92" s="17"/>
      <c r="F92" s="19" t="s">
        <v>15</v>
      </c>
      <c r="G92" s="13"/>
      <c r="H92" s="19"/>
      <c r="I92" s="17"/>
      <c r="J92" s="19"/>
      <c r="K92" s="17"/>
      <c r="L92" s="19"/>
      <c r="M92" s="17"/>
      <c r="N92" s="19"/>
      <c r="O92" s="18"/>
      <c r="P92" s="19"/>
      <c r="Q92" s="18"/>
      <c r="R92" s="19"/>
      <c r="S92" s="18"/>
      <c r="T92" s="19"/>
      <c r="U92" s="18"/>
      <c r="V92" s="19"/>
      <c r="W92" s="18"/>
      <c r="X92" s="47"/>
      <c r="Y92" s="49"/>
      <c r="Z92" s="50"/>
      <c r="AA92" s="50"/>
      <c r="AB92" s="50"/>
      <c r="AC92" s="50"/>
      <c r="AD92" s="50"/>
      <c r="AE92" s="50"/>
      <c r="AF92" s="50"/>
      <c r="AG92" s="50"/>
      <c r="AH92" s="50"/>
    </row>
    <row r="93" spans="1:34" ht="12.75">
      <c r="A93" s="68"/>
      <c r="B93" s="70"/>
      <c r="C93" s="12">
        <v>5</v>
      </c>
      <c r="D93" s="12" t="s">
        <v>37</v>
      </c>
      <c r="E93" s="17">
        <f>B1*0.55</f>
        <v>99.00000000000001</v>
      </c>
      <c r="F93" s="19" t="s">
        <v>6</v>
      </c>
      <c r="G93" s="13">
        <f>ROUND($B$1*0.65/2.5,0)*2.5</f>
        <v>117.5</v>
      </c>
      <c r="H93" s="19" t="s">
        <v>0</v>
      </c>
      <c r="I93" s="17">
        <f>B1*0.75</f>
        <v>135</v>
      </c>
      <c r="J93" s="19" t="s">
        <v>5</v>
      </c>
      <c r="K93" s="17"/>
      <c r="L93" s="19"/>
      <c r="M93" s="17"/>
      <c r="N93" s="19"/>
      <c r="O93" s="18"/>
      <c r="P93" s="19"/>
      <c r="Q93" s="18"/>
      <c r="R93" s="19"/>
      <c r="S93" s="18"/>
      <c r="T93" s="19"/>
      <c r="U93" s="18"/>
      <c r="V93" s="19"/>
      <c r="W93" s="18"/>
      <c r="X93" s="47"/>
      <c r="Y93" s="49"/>
      <c r="Z93" s="50"/>
      <c r="AA93" s="50"/>
      <c r="AB93" s="50"/>
      <c r="AC93" s="50"/>
      <c r="AD93" s="50"/>
      <c r="AE93" s="50"/>
      <c r="AF93" s="50"/>
      <c r="AG93" s="50"/>
      <c r="AH93" s="50"/>
    </row>
    <row r="94" spans="1:34" ht="12.75">
      <c r="A94" s="68"/>
      <c r="B94" s="71"/>
      <c r="C94" s="12">
        <v>6</v>
      </c>
      <c r="D94" s="12" t="s">
        <v>47</v>
      </c>
      <c r="E94" s="17"/>
      <c r="F94" s="19" t="s">
        <v>15</v>
      </c>
      <c r="G94" s="17"/>
      <c r="H94" s="19"/>
      <c r="I94" s="17"/>
      <c r="J94" s="19"/>
      <c r="K94" s="17"/>
      <c r="L94" s="19"/>
      <c r="M94" s="17"/>
      <c r="N94" s="19"/>
      <c r="O94" s="18"/>
      <c r="P94" s="19"/>
      <c r="Q94" s="18"/>
      <c r="R94" s="19"/>
      <c r="S94" s="18"/>
      <c r="T94" s="19"/>
      <c r="U94" s="18"/>
      <c r="V94" s="19"/>
      <c r="W94" s="18"/>
      <c r="X94" s="47"/>
      <c r="Y94" s="49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:34" ht="12.75">
      <c r="A95" s="68"/>
      <c r="B95" s="64">
        <f>B89+1</f>
        <v>38744</v>
      </c>
      <c r="C95" s="12">
        <v>1</v>
      </c>
      <c r="D95" s="12" t="s">
        <v>46</v>
      </c>
      <c r="E95" s="17">
        <f>ROUND(B3*0.5/2.5,0)*2.5</f>
        <v>95</v>
      </c>
      <c r="F95" s="19" t="s">
        <v>6</v>
      </c>
      <c r="G95" s="17">
        <f>ROUND(B3*0.6/2.5,0)*2.5</f>
        <v>115</v>
      </c>
      <c r="H95" s="19" t="s">
        <v>6</v>
      </c>
      <c r="I95" s="17">
        <f>ROUND(B3*0.7/2.5,0)*2.5</f>
        <v>132.5</v>
      </c>
      <c r="J95" s="19" t="s">
        <v>2</v>
      </c>
      <c r="K95" s="17">
        <f>ROUND(B3*0.8/2.5,0)*2.5</f>
        <v>152.5</v>
      </c>
      <c r="L95" s="19" t="s">
        <v>8</v>
      </c>
      <c r="M95" s="17"/>
      <c r="N95" s="19"/>
      <c r="O95" s="18"/>
      <c r="P95" s="19"/>
      <c r="Q95" s="18"/>
      <c r="R95" s="19"/>
      <c r="S95" s="18"/>
      <c r="T95" s="19"/>
      <c r="U95" s="18"/>
      <c r="V95" s="19"/>
      <c r="W95" s="18"/>
      <c r="X95" s="47"/>
      <c r="Y95" s="49"/>
      <c r="Z95" s="50"/>
      <c r="AA95" s="50"/>
      <c r="AB95" s="50"/>
      <c r="AC95" s="50"/>
      <c r="AD95" s="50"/>
      <c r="AE95" s="50"/>
      <c r="AF95" s="50"/>
      <c r="AG95" s="50"/>
      <c r="AH95" s="50"/>
    </row>
    <row r="96" spans="1:34" ht="12.75">
      <c r="A96" s="68"/>
      <c r="B96" s="65"/>
      <c r="C96" s="12">
        <v>2</v>
      </c>
      <c r="D96" s="12" t="s">
        <v>52</v>
      </c>
      <c r="E96" s="17"/>
      <c r="F96" s="19" t="s">
        <v>16</v>
      </c>
      <c r="G96" s="17"/>
      <c r="H96" s="19"/>
      <c r="I96" s="17"/>
      <c r="J96" s="19"/>
      <c r="K96" s="17"/>
      <c r="L96" s="19"/>
      <c r="M96" s="17"/>
      <c r="N96" s="19"/>
      <c r="O96" s="18"/>
      <c r="P96" s="19"/>
      <c r="Q96" s="18"/>
      <c r="R96" s="19"/>
      <c r="S96" s="18"/>
      <c r="T96" s="19"/>
      <c r="U96" s="18"/>
      <c r="V96" s="19"/>
      <c r="W96" s="18"/>
      <c r="X96" s="47"/>
      <c r="Y96" s="49"/>
      <c r="Z96" s="50"/>
      <c r="AA96" s="50"/>
      <c r="AB96" s="50"/>
      <c r="AC96" s="50"/>
      <c r="AD96" s="50"/>
      <c r="AE96" s="50"/>
      <c r="AF96" s="50"/>
      <c r="AG96" s="50"/>
      <c r="AH96" s="50"/>
    </row>
    <row r="97" spans="1:34" ht="12.75">
      <c r="A97" s="68"/>
      <c r="B97" s="65"/>
      <c r="C97" s="12">
        <v>3</v>
      </c>
      <c r="D97" s="12" t="s">
        <v>50</v>
      </c>
      <c r="E97" s="17"/>
      <c r="F97" s="19" t="s">
        <v>17</v>
      </c>
      <c r="G97" s="17"/>
      <c r="H97" s="19"/>
      <c r="I97" s="17"/>
      <c r="J97" s="19"/>
      <c r="K97" s="17"/>
      <c r="L97" s="19"/>
      <c r="M97" s="17"/>
      <c r="N97" s="19"/>
      <c r="O97" s="18"/>
      <c r="P97" s="19"/>
      <c r="Q97" s="18"/>
      <c r="R97" s="19"/>
      <c r="S97" s="18"/>
      <c r="T97" s="19"/>
      <c r="U97" s="18"/>
      <c r="V97" s="19"/>
      <c r="W97" s="18"/>
      <c r="X97" s="47"/>
      <c r="Y97" s="49"/>
      <c r="Z97" s="50"/>
      <c r="AA97" s="50"/>
      <c r="AB97" s="50"/>
      <c r="AC97" s="50"/>
      <c r="AD97" s="50"/>
      <c r="AE97" s="50"/>
      <c r="AF97" s="50"/>
      <c r="AG97" s="50"/>
      <c r="AH97" s="50"/>
    </row>
    <row r="98" spans="1:34" ht="12.75">
      <c r="A98" s="68"/>
      <c r="B98" s="65"/>
      <c r="C98" s="12">
        <v>4</v>
      </c>
      <c r="D98" s="12" t="s">
        <v>49</v>
      </c>
      <c r="E98" s="17">
        <f>ROUND(B3*0.6/2.5,0)*2.5</f>
        <v>115</v>
      </c>
      <c r="F98" s="19" t="s">
        <v>6</v>
      </c>
      <c r="G98" s="17">
        <f>ROUND(B3*0.7/2.5,0)*2.5</f>
        <v>132.5</v>
      </c>
      <c r="H98" s="19" t="s">
        <v>6</v>
      </c>
      <c r="I98" s="17">
        <f>ROUND(B3*0.8/2.5,0)*2.5</f>
        <v>152.5</v>
      </c>
      <c r="J98" s="19" t="s">
        <v>2</v>
      </c>
      <c r="K98" s="17">
        <f>ROUND(B3*0.9/2.5,0)*2.5</f>
        <v>170</v>
      </c>
      <c r="L98" s="19" t="s">
        <v>11</v>
      </c>
      <c r="M98" s="17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47"/>
      <c r="Y98" s="49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1:34" ht="12.75">
      <c r="A99" s="68"/>
      <c r="B99" s="66"/>
      <c r="C99" s="12">
        <v>5</v>
      </c>
      <c r="D99" s="12" t="s">
        <v>51</v>
      </c>
      <c r="E99" s="17"/>
      <c r="F99" s="19" t="s">
        <v>16</v>
      </c>
      <c r="G99" s="17"/>
      <c r="H99" s="19"/>
      <c r="I99" s="17"/>
      <c r="J99" s="19"/>
      <c r="K99" s="17"/>
      <c r="L99" s="19"/>
      <c r="M99" s="17"/>
      <c r="N99" s="19"/>
      <c r="O99" s="18"/>
      <c r="P99" s="19"/>
      <c r="Q99" s="18"/>
      <c r="R99" s="19"/>
      <c r="S99" s="18"/>
      <c r="T99" s="19"/>
      <c r="U99" s="18"/>
      <c r="V99" s="19"/>
      <c r="W99" s="18"/>
      <c r="X99" s="47"/>
      <c r="Y99" s="49"/>
      <c r="Z99" s="50"/>
      <c r="AA99" s="50"/>
      <c r="AB99" s="50"/>
      <c r="AC99" s="50"/>
      <c r="AD99" s="50"/>
      <c r="AE99" s="50"/>
      <c r="AF99" s="50"/>
      <c r="AG99" s="50"/>
      <c r="AH99" s="50"/>
    </row>
    <row r="100" spans="1:34" ht="12.75">
      <c r="A100" s="69"/>
      <c r="B100" s="32">
        <f>B95+1</f>
        <v>38745</v>
      </c>
      <c r="C100" s="12"/>
      <c r="D100" s="12"/>
      <c r="E100" s="17"/>
      <c r="F100" s="19"/>
      <c r="G100" s="17"/>
      <c r="H100" s="19"/>
      <c r="I100" s="17"/>
      <c r="J100" s="19"/>
      <c r="K100" s="17"/>
      <c r="L100" s="19"/>
      <c r="M100" s="17"/>
      <c r="N100" s="19"/>
      <c r="O100" s="18"/>
      <c r="P100" s="19"/>
      <c r="Q100" s="18"/>
      <c r="R100" s="19"/>
      <c r="S100" s="18"/>
      <c r="T100" s="19"/>
      <c r="U100" s="18"/>
      <c r="V100" s="19"/>
      <c r="W100" s="18"/>
      <c r="X100" s="47"/>
      <c r="Y100" s="49"/>
      <c r="Z100" s="50"/>
      <c r="AA100" s="50"/>
      <c r="AB100" s="50"/>
      <c r="AC100" s="50"/>
      <c r="AD100" s="50"/>
      <c r="AE100" s="50"/>
      <c r="AF100" s="50"/>
      <c r="AG100" s="50"/>
      <c r="AH100" s="50"/>
    </row>
  </sheetData>
  <sheetProtection/>
  <mergeCells count="37">
    <mergeCell ref="S5:T5"/>
    <mergeCell ref="AC5:AD5"/>
    <mergeCell ref="AE5:AF5"/>
    <mergeCell ref="AG5:AH5"/>
    <mergeCell ref="AA5:AB5"/>
    <mergeCell ref="Y5:Z5"/>
    <mergeCell ref="U5:V5"/>
    <mergeCell ref="W5:X5"/>
    <mergeCell ref="B71:B75"/>
    <mergeCell ref="A77:A100"/>
    <mergeCell ref="B52:B56"/>
    <mergeCell ref="A52:A76"/>
    <mergeCell ref="B77:B81"/>
    <mergeCell ref="B95:B99"/>
    <mergeCell ref="B89:B94"/>
    <mergeCell ref="B83:B87"/>
    <mergeCell ref="B65:B70"/>
    <mergeCell ref="B58:B63"/>
    <mergeCell ref="A29:A51"/>
    <mergeCell ref="B12:B16"/>
    <mergeCell ref="B6:B10"/>
    <mergeCell ref="B35:B39"/>
    <mergeCell ref="A6:A28"/>
    <mergeCell ref="B18:B22"/>
    <mergeCell ref="B23:B27"/>
    <mergeCell ref="B41:B45"/>
    <mergeCell ref="B46:B50"/>
    <mergeCell ref="C59:C60"/>
    <mergeCell ref="D59:D60"/>
    <mergeCell ref="Q5:R5"/>
    <mergeCell ref="B29:B33"/>
    <mergeCell ref="M5:N5"/>
    <mergeCell ref="O5:P5"/>
    <mergeCell ref="G5:H5"/>
    <mergeCell ref="I5:J5"/>
    <mergeCell ref="K5:L5"/>
    <mergeCell ref="E5:F5"/>
  </mergeCells>
  <printOptions horizontalCentered="1"/>
  <pageMargins left="0.3937007874015748" right="0.3937007874015748" top="0.7874015748031497" bottom="0.7874015748031497" header="0.3937007874015748" footer="0.3937007874015748"/>
  <pageSetup horizontalDpi="360" verticalDpi="360" orientation="landscape" paperSize="9" r:id="rId3"/>
  <headerFooter alignWithMargins="0">
    <oddHeader>&amp;R© Шейко  Б.И. (sheiko@irbisclub.ru)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 Матосян</dc:creator>
  <cp:keywords/>
  <dc:description/>
  <cp:lastModifiedBy>.</cp:lastModifiedBy>
  <cp:lastPrinted>2005-11-09T10:49:12Z</cp:lastPrinted>
  <dcterms:created xsi:type="dcterms:W3CDTF">2002-03-23T14:25:53Z</dcterms:created>
  <dcterms:modified xsi:type="dcterms:W3CDTF">2015-02-11T12:13:42Z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